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mc:AlternateContent xmlns:mc="http://schemas.openxmlformats.org/markup-compatibility/2006">
    <mc:Choice Requires="x15">
      <x15ac:absPath xmlns:x15ac="http://schemas.microsoft.com/office/spreadsheetml/2010/11/ac" url="P:\GRADSKO_VIJECE\VIJEĆE 2025\2. SJEDNICA - 15.07.2025\4. TOČKA - IZVJEŠĆE O IZVRŠENJU PRORAČUNA GRADA ZA 2024\"/>
    </mc:Choice>
  </mc:AlternateContent>
  <xr:revisionPtr revIDLastSave="0" documentId="13_ncr:1_{2ED0D887-1B13-4E9F-AC61-ED027A451EA2}" xr6:coauthVersionLast="47" xr6:coauthVersionMax="47" xr10:uidLastSave="{00000000-0000-0000-0000-000000000000}"/>
  <bookViews>
    <workbookView xWindow="-120" yWindow="-120" windowWidth="29040" windowHeight="15720" xr2:uid="{00000000-000D-0000-FFFF-FFFF00000000}"/>
  </bookViews>
  <sheets>
    <sheet name="List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64" i="1" l="1"/>
  <c r="F204" i="1" l="1"/>
  <c r="F200" i="1"/>
  <c r="F195" i="1"/>
  <c r="F209" i="1" s="1"/>
  <c r="E204" i="1"/>
  <c r="E200" i="1"/>
  <c r="E195" i="1"/>
  <c r="E209" i="1" s="1"/>
  <c r="F47" i="1"/>
  <c r="F51" i="1" s="1"/>
  <c r="E47" i="1"/>
  <c r="E51" i="1" s="1"/>
  <c r="F169" i="1"/>
  <c r="F164" i="1"/>
  <c r="F172" i="1" s="1"/>
  <c r="F147" i="1"/>
  <c r="F142" i="1"/>
  <c r="F137" i="1"/>
  <c r="F133" i="1"/>
  <c r="F151" i="1" s="1"/>
  <c r="F122" i="1"/>
  <c r="F126" i="1" s="1"/>
  <c r="F109" i="1"/>
  <c r="F103" i="1"/>
  <c r="F113" i="1" s="1"/>
  <c r="F84" i="1"/>
  <c r="F79" i="1"/>
  <c r="F74" i="1"/>
  <c r="E169" i="1"/>
  <c r="E164" i="1"/>
  <c r="E172" i="1" s="1"/>
  <c r="E147" i="1"/>
  <c r="E137" i="1"/>
  <c r="E133" i="1"/>
  <c r="E122" i="1"/>
  <c r="E126" i="1" s="1"/>
  <c r="E109" i="1"/>
  <c r="E103" i="1"/>
  <c r="E113" i="1" s="1"/>
  <c r="E84" i="1"/>
  <c r="E79" i="1"/>
  <c r="E74" i="1"/>
  <c r="F69" i="1"/>
  <c r="E69" i="1"/>
  <c r="F260" i="1" l="1"/>
  <c r="F258" i="1"/>
  <c r="F257" i="1"/>
  <c r="F256" i="1"/>
  <c r="F255" i="1"/>
  <c r="F254" i="1"/>
  <c r="E64" i="1"/>
  <c r="E257" i="1"/>
  <c r="E260" i="1"/>
  <c r="E256" i="1"/>
  <c r="E255" i="1"/>
  <c r="E254" i="1"/>
  <c r="E88" i="1" l="1"/>
  <c r="E240" i="1"/>
  <c r="F88" i="1" l="1"/>
  <c r="F240" i="1"/>
  <c r="F179" i="1"/>
  <c r="F239" i="1" s="1"/>
  <c r="E56" i="1"/>
  <c r="F56" i="1"/>
  <c r="E244" i="1"/>
  <c r="E142" i="1"/>
  <c r="E151" i="1" s="1"/>
  <c r="E243" i="1"/>
  <c r="E242" i="1"/>
  <c r="E258" i="1"/>
  <c r="E179" i="1" l="1"/>
  <c r="E217" i="1"/>
  <c r="E246" i="1" s="1"/>
  <c r="E247" i="1"/>
  <c r="F238" i="1"/>
  <c r="F237" i="1"/>
  <c r="E238" i="1"/>
  <c r="E237" i="1"/>
  <c r="E239" i="1"/>
  <c r="E241" i="1"/>
  <c r="E261" i="1" l="1"/>
  <c r="F261" i="1"/>
  <c r="F217" i="1" l="1"/>
  <c r="F246" i="1" s="1"/>
  <c r="F247" i="1"/>
  <c r="F249" i="1"/>
  <c r="F241" i="1"/>
  <c r="F242" i="1"/>
  <c r="F243" i="1"/>
  <c r="F244" i="1"/>
  <c r="E249" i="1"/>
</calcChain>
</file>

<file path=xl/sharedStrings.xml><?xml version="1.0" encoding="utf-8"?>
<sst xmlns="http://schemas.openxmlformats.org/spreadsheetml/2006/main" count="225" uniqueCount="132">
  <si>
    <t>1.</t>
  </si>
  <si>
    <t>planirano</t>
  </si>
  <si>
    <t>2.</t>
  </si>
  <si>
    <t>3.</t>
  </si>
  <si>
    <t>UKUPNO KN:</t>
  </si>
  <si>
    <t>GRAĐEVINE KOMUNALNE INFRASTRUKTURE KOJE ĆE SE GRADITI U UREĐENIM DIJELOVIMA GRAĐEVINSKOG PODRUČJA</t>
  </si>
  <si>
    <t>4.</t>
  </si>
  <si>
    <t>5.</t>
  </si>
  <si>
    <t>Kapitalne pomoći</t>
  </si>
  <si>
    <t>6.</t>
  </si>
  <si>
    <t>Prihodi od prodaje nefinancijske imovine</t>
  </si>
  <si>
    <t>Namjenski primici od zaduživanja</t>
  </si>
  <si>
    <t>POSTOJEĆE GRAĐEVINE KOMUNALNE INFRASTRUKTURE KOJE ĆE SE REKONSTRUIRATI I NAČIN REKONSTRUKCIJE</t>
  </si>
  <si>
    <t>REPUBLIKA HRVATSKA</t>
  </si>
  <si>
    <t>ZAGREBAČKA ŽUPANIJA</t>
  </si>
  <si>
    <t>GRAD IVANIĆ-GRAD</t>
  </si>
  <si>
    <t>GRADSKO VIJEĆE</t>
  </si>
  <si>
    <t>R   E   K   A   P   I   T   U   L   A   C   I   J   A</t>
  </si>
  <si>
    <t xml:space="preserve">       G  R  A  Đ  E  V  I  N  E</t>
  </si>
  <si>
    <t>I Z V O R    F I N A N C I R A N J A</t>
  </si>
  <si>
    <t>Višak prihoda, namjenski prihodi</t>
  </si>
  <si>
    <t xml:space="preserve"> -  kapitalne pomoći</t>
  </si>
  <si>
    <t xml:space="preserve"> -  komunalni doprinos</t>
  </si>
  <si>
    <t>izvor financiranja</t>
  </si>
  <si>
    <t xml:space="preserve"> -  prihodi od prodaje nefinancijske imovine</t>
  </si>
  <si>
    <t xml:space="preserve"> -  namjenski primici od zaduživanja</t>
  </si>
  <si>
    <t xml:space="preserve">2.  </t>
  </si>
  <si>
    <t>Naknada za pridobivanje energetskih mineralnih sirovina, rudna renta</t>
  </si>
  <si>
    <t>Zelenjak - uređenje</t>
  </si>
  <si>
    <t xml:space="preserve">Izrada idejne analize uređenja Trga V. Nazora </t>
  </si>
  <si>
    <t>Izgradnja nogostupa Jalševec-Opatinec- Tarno</t>
  </si>
  <si>
    <t xml:space="preserve">1.  </t>
  </si>
  <si>
    <t>GRAĐEVINE KOMUNALNE INFRASTRUKTURE KOJE ĆE SE GRADITI RADI UREĐENJA                              NEUREĐENIH DIJELOVA GRAĐEVINSKOG PODRUČJA</t>
  </si>
  <si>
    <t xml:space="preserve"> GRAĐEVINE KOMUNALNE INFRASTRUKTURE KOJE ĆE SE UKLANJATI</t>
  </si>
  <si>
    <t xml:space="preserve"> -  naknada za pridobivanje energ. min. sirovina, rudna renta</t>
  </si>
  <si>
    <t>Izgradnja cesta u novim stambenim zonama</t>
  </si>
  <si>
    <t>Izrada projektne dokumentacije za Novo groblje</t>
  </si>
  <si>
    <t>U  K  U  P  N  O    EURA :</t>
  </si>
  <si>
    <t>Rekonstrukcija Hercegovačke ulice i ulice S. Gregorka</t>
  </si>
  <si>
    <t>Građevine komunalne infrastrukture  koje će se graditi radi uređenja neuređenih dijelova građ. područja</t>
  </si>
  <si>
    <t>Građevine komunalne infrastrukture  koje će se graditi u uređenim dijelovima građ. područja</t>
  </si>
  <si>
    <t>Građevine komunalne infrastrukture  koje će se graditi izvan građevinskog područja</t>
  </si>
  <si>
    <t>Postojeće građevine komunalne infrastrukture  koje će se rekonstruirati i način rekonstrukcije</t>
  </si>
  <si>
    <t>Građevine komunalne infrastrukture  koje će se uklanjati</t>
  </si>
  <si>
    <t>GRAĐEVINE KOMUNALNE INFRASTRUKTURE KOJE ĆE SE GRADITI IZVAN GRAĐEVINSKOG PODRUČJA</t>
  </si>
  <si>
    <t>PLANIRANO</t>
  </si>
  <si>
    <r>
      <rPr>
        <b/>
        <i/>
        <sz val="10"/>
        <color theme="1"/>
        <rFont val="Arial"/>
        <family val="2"/>
        <charset val="238"/>
      </rPr>
      <t>1.</t>
    </r>
    <r>
      <rPr>
        <i/>
        <sz val="10"/>
        <color theme="1"/>
        <rFont val="Arial"/>
        <family val="2"/>
        <charset val="238"/>
      </rPr>
      <t xml:space="preserve">   Građevine komunalne infrastrukture  koje će se graditi radi uređenja neuređenih dijelova građ. područja</t>
    </r>
  </si>
  <si>
    <r>
      <rPr>
        <b/>
        <i/>
        <sz val="10"/>
        <color theme="1"/>
        <rFont val="Arial"/>
        <family val="2"/>
        <charset val="238"/>
      </rPr>
      <t>2.</t>
    </r>
    <r>
      <rPr>
        <i/>
        <sz val="10"/>
        <color theme="1"/>
        <rFont val="Arial"/>
        <family val="2"/>
        <charset val="238"/>
      </rPr>
      <t xml:space="preserve">   Građevine komunalne infrastrukture  koje će se graditi u uređenim dijelovima građ. područja</t>
    </r>
  </si>
  <si>
    <r>
      <rPr>
        <b/>
        <i/>
        <sz val="10"/>
        <color theme="1"/>
        <rFont val="Arial"/>
        <family val="2"/>
        <charset val="238"/>
      </rPr>
      <t xml:space="preserve">3. </t>
    </r>
    <r>
      <rPr>
        <i/>
        <sz val="10"/>
        <color theme="1"/>
        <rFont val="Arial"/>
        <family val="2"/>
        <charset val="238"/>
      </rPr>
      <t xml:space="preserve">  Građevine komunalne infrastrukture  koje će se graditi izvan građevinskog područja</t>
    </r>
  </si>
  <si>
    <r>
      <rPr>
        <b/>
        <i/>
        <sz val="10"/>
        <color theme="1"/>
        <rFont val="Arial"/>
        <family val="2"/>
        <charset val="238"/>
      </rPr>
      <t>4.</t>
    </r>
    <r>
      <rPr>
        <i/>
        <sz val="10"/>
        <color theme="1"/>
        <rFont val="Arial"/>
        <family val="2"/>
        <charset val="238"/>
      </rPr>
      <t xml:space="preserve">   Postojeće građevine komunalne infrastrukture  koje će se rekonstruirati i način rekonstrukcije</t>
    </r>
  </si>
  <si>
    <r>
      <rPr>
        <b/>
        <i/>
        <sz val="10"/>
        <color theme="1"/>
        <rFont val="Arial"/>
        <family val="2"/>
        <charset val="238"/>
      </rPr>
      <t>5.</t>
    </r>
    <r>
      <rPr>
        <i/>
        <sz val="10"/>
        <color theme="1"/>
        <rFont val="Arial"/>
        <family val="2"/>
        <charset val="238"/>
      </rPr>
      <t xml:space="preserve">   Građevine komunalne infrastrukture  koje će se uklanjati</t>
    </r>
  </si>
  <si>
    <t>NERAZVRSTANE CESTE</t>
  </si>
  <si>
    <t>JAVNA PARKIRALIŠTA</t>
  </si>
  <si>
    <t>JAVNE ZELENE POVRŠINE</t>
  </si>
  <si>
    <t>GROBLJA I KREMATORIJI NA GROBLJIMA</t>
  </si>
  <si>
    <t>GRAĐEVINSKA PODRUČJA</t>
  </si>
  <si>
    <r>
      <rPr>
        <b/>
        <i/>
        <sz val="11"/>
        <color theme="1"/>
        <rFont val="Calibri"/>
        <family val="2"/>
        <charset val="238"/>
        <scheme val="minor"/>
      </rPr>
      <t xml:space="preserve"> B. </t>
    </r>
    <r>
      <rPr>
        <i/>
        <sz val="11"/>
        <color theme="1"/>
        <rFont val="Calibri"/>
        <family val="2"/>
        <charset val="238"/>
        <scheme val="minor"/>
      </rPr>
      <t xml:space="preserve">  javne prometne površine na kojima nije dopušten promet motornih vozila</t>
    </r>
  </si>
  <si>
    <r>
      <t xml:space="preserve"> </t>
    </r>
    <r>
      <rPr>
        <b/>
        <i/>
        <sz val="11"/>
        <color theme="1"/>
        <rFont val="Calibri"/>
        <family val="2"/>
        <charset val="238"/>
        <scheme val="minor"/>
      </rPr>
      <t>A.</t>
    </r>
    <r>
      <rPr>
        <i/>
        <sz val="11"/>
        <color theme="1"/>
        <rFont val="Calibri"/>
        <family val="2"/>
        <charset val="238"/>
        <scheme val="minor"/>
      </rPr>
      <t xml:space="preserve">   nerazvrstane ceste</t>
    </r>
  </si>
  <si>
    <r>
      <t xml:space="preserve"> </t>
    </r>
    <r>
      <rPr>
        <b/>
        <i/>
        <sz val="11"/>
        <color theme="1"/>
        <rFont val="Calibri"/>
        <family val="2"/>
        <charset val="238"/>
        <scheme val="minor"/>
      </rPr>
      <t xml:space="preserve">C. </t>
    </r>
    <r>
      <rPr>
        <i/>
        <sz val="11"/>
        <color theme="1"/>
        <rFont val="Calibri"/>
        <family val="2"/>
        <charset val="238"/>
        <scheme val="minor"/>
      </rPr>
      <t xml:space="preserve">  javna parkirališta </t>
    </r>
  </si>
  <si>
    <r>
      <rPr>
        <b/>
        <i/>
        <sz val="11"/>
        <color theme="1"/>
        <rFont val="Calibri"/>
        <family val="2"/>
        <charset val="238"/>
        <scheme val="minor"/>
      </rPr>
      <t xml:space="preserve"> D.</t>
    </r>
    <r>
      <rPr>
        <i/>
        <sz val="11"/>
        <color theme="1"/>
        <rFont val="Calibri"/>
        <family val="2"/>
        <charset val="238"/>
        <scheme val="minor"/>
      </rPr>
      <t xml:space="preserve">   javne garaže</t>
    </r>
  </si>
  <si>
    <r>
      <t xml:space="preserve"> </t>
    </r>
    <r>
      <rPr>
        <b/>
        <i/>
        <sz val="11"/>
        <color theme="1"/>
        <rFont val="Calibri"/>
        <family val="2"/>
        <charset val="238"/>
        <scheme val="minor"/>
      </rPr>
      <t>E.</t>
    </r>
    <r>
      <rPr>
        <i/>
        <sz val="11"/>
        <color theme="1"/>
        <rFont val="Calibri"/>
        <family val="2"/>
        <charset val="238"/>
        <scheme val="minor"/>
      </rPr>
      <t xml:space="preserve">   javne zelene površine</t>
    </r>
  </si>
  <si>
    <r>
      <t xml:space="preserve"> </t>
    </r>
    <r>
      <rPr>
        <b/>
        <i/>
        <sz val="11"/>
        <color theme="1"/>
        <rFont val="Calibri"/>
        <family val="2"/>
        <charset val="238"/>
        <scheme val="minor"/>
      </rPr>
      <t xml:space="preserve">F.  </t>
    </r>
    <r>
      <rPr>
        <i/>
        <sz val="11"/>
        <color theme="1"/>
        <rFont val="Calibri"/>
        <family val="2"/>
        <charset val="238"/>
        <scheme val="minor"/>
      </rPr>
      <t xml:space="preserve"> građevine i uređaji javne namjene</t>
    </r>
  </si>
  <si>
    <r>
      <rPr>
        <b/>
        <i/>
        <sz val="11"/>
        <color theme="1"/>
        <rFont val="Calibri"/>
        <family val="2"/>
        <charset val="238"/>
        <scheme val="minor"/>
      </rPr>
      <t xml:space="preserve"> G. </t>
    </r>
    <r>
      <rPr>
        <i/>
        <sz val="11"/>
        <color theme="1"/>
        <rFont val="Calibri"/>
        <family val="2"/>
        <charset val="238"/>
        <scheme val="minor"/>
      </rPr>
      <t xml:space="preserve">  javna rasvjeta</t>
    </r>
  </si>
  <si>
    <r>
      <t xml:space="preserve"> </t>
    </r>
    <r>
      <rPr>
        <b/>
        <i/>
        <sz val="11"/>
        <color theme="1"/>
        <rFont val="Calibri"/>
        <family val="2"/>
        <charset val="238"/>
        <scheme val="minor"/>
      </rPr>
      <t>H.</t>
    </r>
    <r>
      <rPr>
        <i/>
        <sz val="11"/>
        <color theme="1"/>
        <rFont val="Calibri"/>
        <family val="2"/>
        <charset val="238"/>
        <scheme val="minor"/>
      </rPr>
      <t xml:space="preserve">   groblja i krematoriji na grobljima</t>
    </r>
  </si>
  <si>
    <r>
      <t xml:space="preserve"> </t>
    </r>
    <r>
      <rPr>
        <b/>
        <i/>
        <sz val="11"/>
        <color theme="1"/>
        <rFont val="Calibri"/>
        <family val="2"/>
        <charset val="238"/>
        <scheme val="minor"/>
      </rPr>
      <t>I.</t>
    </r>
    <r>
      <rPr>
        <i/>
        <sz val="11"/>
        <color theme="1"/>
        <rFont val="Calibri"/>
        <family val="2"/>
        <charset val="238"/>
        <scheme val="minor"/>
      </rPr>
      <t xml:space="preserve">   građevine namijenjene obavljanju javnog prijevoza</t>
    </r>
  </si>
  <si>
    <t xml:space="preserve">                                                                                    </t>
  </si>
  <si>
    <t xml:space="preserve">                                                                                     </t>
  </si>
  <si>
    <t>Sredstva za realizaciju Programa građenja komunalne infrastrukture planiraju se iz izvora:</t>
  </si>
  <si>
    <t>Izgradnja Šetnice uz rijeku Lonju od Plinskog mosta do kanala Žeravinec</t>
  </si>
  <si>
    <t>Izgradnja komunalne infrastrukture u UPU 6</t>
  </si>
  <si>
    <t xml:space="preserve">  -  naknada za pridobivanje energ. min. sirovina, rudna renta</t>
  </si>
  <si>
    <t>Izgradnja trafostanica UPU 3 i nadogradnja UPU 6</t>
  </si>
  <si>
    <t>Rekonstrukcija ceste i izgradnja nogostupa u Naftalanskoj ulici</t>
  </si>
  <si>
    <t xml:space="preserve">Komunalni doprinosi                                                                                        </t>
  </si>
  <si>
    <t xml:space="preserve"> -  opći prihodi i primici</t>
  </si>
  <si>
    <t xml:space="preserve"> -  komunalni doprinosi</t>
  </si>
  <si>
    <t>Proširenje groblja u Posavskim Bregima</t>
  </si>
  <si>
    <t>Izgradnja nogostupa Donja Poljana</t>
  </si>
  <si>
    <t>7.</t>
  </si>
  <si>
    <t>Opći prihodi i primici</t>
  </si>
  <si>
    <t>Izgradnja kružnog raskrižja - ŽC 3041 i ulice Slobode</t>
  </si>
  <si>
    <t>Mini kružni tok na križanju Vukovarske - Omladinske ulice</t>
  </si>
  <si>
    <t>Za investicije gradnje objekata i komunalne infrastrukture planiran je / izvršen iznos po stavkama:</t>
  </si>
  <si>
    <t>A)   NERAZVRSTANE CESTE</t>
  </si>
  <si>
    <t>B)   JAVNE PROM. POV. NA KOJIMA NIJE DOPUŠTEN PROMET MOT. VOZ.</t>
  </si>
  <si>
    <t>E)   JAVNE ZELENE POVRŠINE</t>
  </si>
  <si>
    <t xml:space="preserve">H)   GROBLJA </t>
  </si>
  <si>
    <t>C)   JAVNA PARKIRALIŠTA</t>
  </si>
  <si>
    <t>IZVRŠENO</t>
  </si>
  <si>
    <t>izvršeno</t>
  </si>
  <si>
    <t>A)</t>
  </si>
  <si>
    <t>Izgradnja sportskih igrališta na području Grada Ivanić-Grada                   (Lonja, Breška Greda, Pos. Bregi, Žeravinec, Šumećani)</t>
  </si>
  <si>
    <t>Proj. dokum. za projekt nove stamb. zone u Pos. Bregima - Sajmište</t>
  </si>
  <si>
    <r>
      <t xml:space="preserve">PROMETNICE U STAROM GRADU </t>
    </r>
    <r>
      <rPr>
        <b/>
        <sz val="10"/>
        <color theme="1"/>
        <rFont val="Calibri"/>
        <family val="2"/>
        <charset val="238"/>
      </rPr>
      <t>→</t>
    </r>
    <r>
      <rPr>
        <b/>
        <sz val="10"/>
        <color theme="1"/>
        <rFont val="Arial"/>
        <family val="2"/>
        <charset val="238"/>
      </rPr>
      <t xml:space="preserve"> Izrada glavnog projekta + izvedbeni detalji</t>
    </r>
  </si>
  <si>
    <t>B)</t>
  </si>
  <si>
    <t>C)</t>
  </si>
  <si>
    <t>E)</t>
  </si>
  <si>
    <t>H)</t>
  </si>
  <si>
    <r>
      <t xml:space="preserve">ukupno </t>
    </r>
    <r>
      <rPr>
        <b/>
        <sz val="10"/>
        <color rgb="FFC00000"/>
        <rFont val="Calibri"/>
        <family val="2"/>
        <charset val="238"/>
      </rPr>
      <t>€</t>
    </r>
    <r>
      <rPr>
        <b/>
        <sz val="10"/>
        <color rgb="FFC00000"/>
        <rFont val="Arial"/>
        <family val="2"/>
        <charset val="238"/>
      </rPr>
      <t xml:space="preserve"> :</t>
    </r>
  </si>
  <si>
    <t xml:space="preserve">U 2024. godini nije bilo građevina komunalne infrastrukture koje su se uklanjale. </t>
  </si>
  <si>
    <t>U 2024. godini nisu se gradile građevine komunalne infrastrukture izvan građevinskog područja.</t>
  </si>
  <si>
    <r>
      <rPr>
        <b/>
        <u/>
        <sz val="10"/>
        <rFont val="Arial"/>
        <family val="2"/>
        <charset val="238"/>
      </rPr>
      <t>4.</t>
    </r>
    <r>
      <rPr>
        <b/>
        <sz val="10"/>
        <rFont val="Arial"/>
        <family val="2"/>
        <charset val="238"/>
      </rPr>
      <t xml:space="preserve">   Izgradnja kružnog raskrižja - ŽC 3041 i ulice Slobode - </t>
    </r>
    <r>
      <rPr>
        <sz val="10"/>
        <rFont val="Arial"/>
        <family val="2"/>
        <charset val="238"/>
      </rPr>
      <t>Županijske ceste su financirale radove na izgradnji kružnog toka na križanju ŽC 3041 i ulice Slobode, a prikazani troškovi izvršenja u iznosu od 2.312,50 eura su troškovi koje je Grad Ivanić Grad financirao za radove na rekonstrukcija vodovoda u zoni zahvata kružnog toka (demontaža postojećeg hidranta, dobava potrebnog materijala za izmiještanje hidranta, zatvaranje uličnih vodovoda i izradu spojeva, kontrola,...)</t>
    </r>
  </si>
  <si>
    <r>
      <t>1.   Proj. dokum. za projekt nove stambene zone u Pos. Bregima - Sajmište -</t>
    </r>
    <r>
      <rPr>
        <sz val="10"/>
        <rFont val="Arial"/>
        <family val="2"/>
        <charset val="238"/>
      </rPr>
      <t xml:space="preserve"> izvršenje se odnosi na izradu projektne dokumentacije - idejna skica i idejno rješenje za urbanističko rješenje niskoenergetskog naselja „Bregi“</t>
    </r>
    <r>
      <rPr>
        <b/>
        <sz val="10"/>
        <rFont val="Arial"/>
        <family val="2"/>
        <charset val="238"/>
      </rPr>
      <t>.</t>
    </r>
  </si>
  <si>
    <r>
      <rPr>
        <b/>
        <u/>
        <sz val="10"/>
        <rFont val="Arial"/>
        <family val="2"/>
        <charset val="238"/>
      </rPr>
      <t>2.</t>
    </r>
    <r>
      <rPr>
        <b/>
        <sz val="10"/>
        <rFont val="Arial"/>
        <family val="2"/>
        <charset val="238"/>
      </rPr>
      <t xml:space="preserve">   Izgradnja komunalne infrastrukture u UPU 6 </t>
    </r>
    <r>
      <rPr>
        <sz val="10"/>
        <rFont val="Arial"/>
        <family val="2"/>
        <charset val="238"/>
      </rPr>
      <t>- planirana sredstva tijekom 2024. godine nisu se realizirala.</t>
    </r>
  </si>
  <si>
    <t>Izgradnja parkirališta u Ivanić-Gradu</t>
  </si>
  <si>
    <r>
      <rPr>
        <b/>
        <u/>
        <sz val="10"/>
        <rFont val="Arial"/>
        <family val="2"/>
        <charset val="238"/>
      </rPr>
      <t>2.</t>
    </r>
    <r>
      <rPr>
        <b/>
        <sz val="10"/>
        <rFont val="Arial"/>
        <family val="2"/>
        <charset val="238"/>
      </rPr>
      <t xml:space="preserve">   Izgradnja nogostupa Donja Poljana - </t>
    </r>
    <r>
      <rPr>
        <sz val="10"/>
        <rFont val="Arial"/>
        <family val="2"/>
        <charset val="238"/>
      </rPr>
      <t xml:space="preserve">početkom mjeseca kolovoza 2024. godine započeli su radovi na dijelu ulice </t>
    </r>
    <r>
      <rPr>
        <i/>
        <sz val="10"/>
        <rFont val="Arial"/>
        <family val="2"/>
        <charset val="238"/>
      </rPr>
      <t>Donja Poljana</t>
    </r>
    <r>
      <rPr>
        <sz val="10"/>
        <rFont val="Arial"/>
        <family val="2"/>
        <charset val="238"/>
      </rPr>
      <t>, radovi obuhvaćaju proširenje ceste za 1 m, izvedbu oborinske odvodnje, te izgradnju nogostupa, dužina dionice iznosi 240 m. Radovi su završeni u ugovornom roku od 45 dana, a troškovi izvođenja iznosili su neznatno manje od planiranih 62.000,00 eura.</t>
    </r>
  </si>
  <si>
    <r>
      <rPr>
        <b/>
        <u/>
        <sz val="10"/>
        <rFont val="Arial"/>
        <family val="2"/>
        <charset val="238"/>
      </rPr>
      <t>3.</t>
    </r>
    <r>
      <rPr>
        <b/>
        <sz val="10"/>
        <rFont val="Arial"/>
        <family val="2"/>
        <charset val="238"/>
      </rPr>
      <t xml:space="preserve">   Izgradnja Šetnice uz rijeku Lonju od Plinskog mosta do kanala Žeravinec </t>
    </r>
    <r>
      <rPr>
        <sz val="10"/>
        <rFont val="Arial"/>
        <family val="2"/>
        <charset val="238"/>
      </rPr>
      <t>- planirana sredstva tijekom 2024. godine nisu se realizirala.</t>
    </r>
  </si>
  <si>
    <r>
      <rPr>
        <b/>
        <u/>
        <sz val="10"/>
        <rFont val="Arial"/>
        <family val="2"/>
        <charset val="238"/>
      </rPr>
      <t>5.</t>
    </r>
    <r>
      <rPr>
        <b/>
        <sz val="10"/>
        <rFont val="Arial"/>
        <family val="2"/>
        <charset val="238"/>
      </rPr>
      <t xml:space="preserve">   Mini kružni tok na križanju Vukovarske - Omladinske ulice - </t>
    </r>
    <r>
      <rPr>
        <sz val="10"/>
        <rFont val="Arial"/>
        <family val="2"/>
        <charset val="238"/>
      </rPr>
      <t>planirana sredstva tijekom 2024. godine nisu se realizirala.</t>
    </r>
  </si>
  <si>
    <r>
      <rPr>
        <b/>
        <u/>
        <sz val="10"/>
        <rFont val="Arial"/>
        <family val="2"/>
        <charset val="238"/>
      </rPr>
      <t xml:space="preserve">2. </t>
    </r>
    <r>
      <rPr>
        <b/>
        <sz val="10"/>
        <rFont val="Arial"/>
        <family val="2"/>
        <charset val="238"/>
      </rPr>
      <t xml:space="preserve">  PROMETNICE U STAROM GRADU → Izrada glavnog projekta + izvedbeni detalji </t>
    </r>
    <r>
      <rPr>
        <sz val="10"/>
        <rFont val="Arial"/>
        <family val="2"/>
        <charset val="238"/>
      </rPr>
      <t>- u programu su planirana sredstva za izradu projektne dokumentacije u iznosu od 33.200,00 eura. Tijekom izvještajne godine nisu ugovoreni radovi za izradu projektne dokumentacije.</t>
    </r>
  </si>
  <si>
    <r>
      <rPr>
        <b/>
        <u/>
        <sz val="10"/>
        <rFont val="Arial"/>
        <family val="2"/>
        <charset val="238"/>
      </rPr>
      <t>3.</t>
    </r>
    <r>
      <rPr>
        <b/>
        <sz val="10"/>
        <rFont val="Arial"/>
        <family val="2"/>
        <charset val="238"/>
      </rPr>
      <t xml:space="preserve">   Izgradnja trafostanica UPU 3 i nadogradnja UPU 6 - </t>
    </r>
    <r>
      <rPr>
        <sz val="10"/>
        <rFont val="Arial"/>
        <family val="2"/>
        <charset val="238"/>
      </rPr>
      <t>uplaćeno je 50% vrijednosti ugovora za                   financiranje i izgradnju elektroenergetskih objekata potrebnih za priključenje građevine Podnositelja zahtjeva (Grad Ivanić-Grad) na lokaciji Vučakovečka ulica bb, Ivanić-Grad.</t>
    </r>
  </si>
  <si>
    <r>
      <rPr>
        <b/>
        <u/>
        <sz val="10"/>
        <rFont val="Arial"/>
        <family val="2"/>
        <charset val="238"/>
      </rPr>
      <t>2.</t>
    </r>
    <r>
      <rPr>
        <b/>
        <sz val="10"/>
        <rFont val="Arial"/>
        <family val="2"/>
        <charset val="238"/>
      </rPr>
      <t xml:space="preserve">   Proširenje groblja u Posavskim Bregima -</t>
    </r>
    <r>
      <rPr>
        <sz val="10"/>
        <rFont val="Arial"/>
        <family val="2"/>
        <charset val="238"/>
      </rPr>
      <t xml:space="preserve"> izvršenje se odnosi na manji dio izvedenih završnih radova započetih u 2024. godini.</t>
    </r>
  </si>
  <si>
    <r>
      <rPr>
        <b/>
        <u/>
        <sz val="10"/>
        <rFont val="Arial"/>
        <family val="2"/>
        <charset val="238"/>
      </rPr>
      <t xml:space="preserve">4. </t>
    </r>
    <r>
      <rPr>
        <b/>
        <sz val="10"/>
        <rFont val="Arial"/>
        <family val="2"/>
        <charset val="238"/>
      </rPr>
      <t xml:space="preserve">  Izgradnja sportskih igrališta na području Grada Ivanić-Grada (Lonja, Breška Greda, Pos. Bregi, Žeravinec, Šumećani) -</t>
    </r>
    <r>
      <rPr>
        <sz val="10"/>
        <rFont val="Arial"/>
        <family val="2"/>
        <charset val="238"/>
      </rPr>
      <t xml:space="preserve"> prikazana sredstva u iznosu od 318.220,75 </t>
    </r>
    <r>
      <rPr>
        <sz val="10"/>
        <rFont val="Calibri"/>
        <family val="2"/>
        <charset val="238"/>
      </rPr>
      <t xml:space="preserve">€ </t>
    </r>
    <r>
      <rPr>
        <sz val="10"/>
        <rFont val="Arial"/>
        <family val="2"/>
        <charset val="238"/>
      </rPr>
      <t xml:space="preserve">utrošena su u 2024-oj godini za:                  </t>
    </r>
    <r>
      <rPr>
        <b/>
        <sz val="10"/>
        <rFont val="Arial"/>
        <family val="2"/>
        <charset val="238"/>
      </rPr>
      <t>a)</t>
    </r>
    <r>
      <rPr>
        <sz val="10"/>
        <rFont val="Arial"/>
        <family val="2"/>
        <charset val="238"/>
      </rPr>
      <t xml:space="preserve"> izvođenje radova na uređenju sportskog igrališta Posavski Bregi 79.381,75 </t>
    </r>
    <r>
      <rPr>
        <sz val="10"/>
        <rFont val="Calibri"/>
        <family val="2"/>
        <charset val="238"/>
      </rPr>
      <t>€</t>
    </r>
    <r>
      <rPr>
        <sz val="10"/>
        <rFont val="Arial"/>
        <family val="2"/>
        <charset val="238"/>
      </rPr>
      <t xml:space="preserve">; </t>
    </r>
    <r>
      <rPr>
        <b/>
        <sz val="10"/>
        <rFont val="Arial"/>
        <family val="2"/>
        <charset val="238"/>
      </rPr>
      <t>b)</t>
    </r>
    <r>
      <rPr>
        <sz val="10"/>
        <rFont val="Arial"/>
        <family val="2"/>
        <charset val="238"/>
      </rPr>
      <t xml:space="preserve"> uređenju postojećeg igrališta uz Osnovnu školu Stjepana Basaričeka 76.741,50 </t>
    </r>
    <r>
      <rPr>
        <sz val="10"/>
        <rFont val="Calibri"/>
        <family val="2"/>
        <charset val="238"/>
      </rPr>
      <t>€</t>
    </r>
    <r>
      <rPr>
        <sz val="10"/>
        <rFont val="Arial"/>
        <family val="2"/>
        <charset val="238"/>
      </rPr>
      <t xml:space="preserve">; te </t>
    </r>
    <r>
      <rPr>
        <b/>
        <sz val="10"/>
        <rFont val="Arial"/>
        <family val="2"/>
        <charset val="238"/>
      </rPr>
      <t xml:space="preserve">c) </t>
    </r>
    <r>
      <rPr>
        <sz val="10"/>
        <rFont val="Arial"/>
        <family val="2"/>
        <charset val="238"/>
      </rPr>
      <t xml:space="preserve">uređenja sportskog igrališta Breška Greda i uređenja vatrogasnog vježbališta 162.097,50 </t>
    </r>
    <r>
      <rPr>
        <sz val="10"/>
        <rFont val="Calibri"/>
        <family val="2"/>
        <charset val="238"/>
      </rPr>
      <t>€</t>
    </r>
    <r>
      <rPr>
        <sz val="10"/>
        <rFont val="Arial"/>
        <family val="2"/>
        <charset val="238"/>
      </rPr>
      <t xml:space="preserve">; </t>
    </r>
  </si>
  <si>
    <r>
      <rPr>
        <b/>
        <u/>
        <sz val="10"/>
        <rFont val="Arial"/>
        <family val="2"/>
        <charset val="238"/>
      </rPr>
      <t>1.</t>
    </r>
    <r>
      <rPr>
        <b/>
        <sz val="10"/>
        <rFont val="Arial"/>
        <family val="2"/>
        <charset val="238"/>
      </rPr>
      <t xml:space="preserve">   Rekonstrukcija Hercegovačke ulice i ulice S. Gregorka - </t>
    </r>
    <r>
      <rPr>
        <sz val="10"/>
        <rFont val="Arial"/>
        <family val="2"/>
        <charset val="238"/>
      </rPr>
      <t xml:space="preserve">zbog kašnjenja radova na izvedbi aglomeracije koju izvodi i financira VIOZŽ, relativno kasno su započeli radovi na rekonstrukciji Hercegovačke i Gregorkove ulice. Radovi na rekonstrukciji </t>
    </r>
    <r>
      <rPr>
        <u/>
        <sz val="10"/>
        <rFont val="Arial"/>
        <family val="2"/>
        <charset val="238"/>
      </rPr>
      <t>ulice Stjepana Gregorka</t>
    </r>
    <r>
      <rPr>
        <sz val="10"/>
        <rFont val="Arial"/>
        <family val="2"/>
        <charset val="238"/>
      </rPr>
      <t xml:space="preserve"> u dužini 1280 metara započeli su polovicom travnja 2024. godine. Radovi obuhvaćaju izgradnju nove ulice sa nogostupom, izgradnju oborinske odvodnje, te izvedbu nove plinske inatalacije sa kučnim priključcima (zamjena instalacije od čeličnih cijevi novim PEHD cijevima). Ugovoreni rok izvođenja radova je 12 mjeseci, a vrijednost radova iznosi 1.477.910,16 eura. U 2024. godini izvedeni su radovi u vrijednosti od 162.676,50 </t>
    </r>
    <r>
      <rPr>
        <sz val="10"/>
        <rFont val="Calibri"/>
        <family val="2"/>
        <charset val="238"/>
      </rPr>
      <t>€</t>
    </r>
    <r>
      <rPr>
        <sz val="10"/>
        <rFont val="Arial"/>
        <family val="2"/>
        <charset val="238"/>
      </rPr>
      <t xml:space="preserve">,dok će se ostatak sredstava utrošiti u idućoj godini. Radovi na rekonstrukciji </t>
    </r>
    <r>
      <rPr>
        <u/>
        <sz val="10"/>
        <rFont val="Arial"/>
        <family val="2"/>
        <charset val="238"/>
      </rPr>
      <t>Hercegovačke ulice</t>
    </r>
    <r>
      <rPr>
        <sz val="10"/>
        <rFont val="Arial"/>
        <family val="2"/>
        <charset val="238"/>
      </rPr>
      <t xml:space="preserve"> započeli su početkom rujna 2024. godine, sa ugovorenim rokom završetka od 6 mjeseci i ugovorenom vrijednosti radova 1.430.384,23 eura. Dužina dionice iznosi 1090 metara. Radovi u Hercegovačkoj ulici obuhvačaju iste radove kao i u Gregorkovoj ulici, a u 2024. godini izvedeni su radovi u vrijednosti od 262.633,14 €. Ostatak sredstava utrošiti če se u idućoj godini.</t>
    </r>
  </si>
  <si>
    <r>
      <rPr>
        <b/>
        <u/>
        <sz val="10"/>
        <rFont val="Arial"/>
        <family val="2"/>
        <charset val="238"/>
      </rPr>
      <t>1.</t>
    </r>
    <r>
      <rPr>
        <b/>
        <sz val="10"/>
        <rFont val="Arial"/>
        <family val="2"/>
        <charset val="238"/>
      </rPr>
      <t xml:space="preserve">   Izgradnja nogostupa Jalševec-Opatinec- Tarno </t>
    </r>
    <r>
      <rPr>
        <sz val="10"/>
        <rFont val="Arial"/>
        <family val="2"/>
        <charset val="238"/>
      </rPr>
      <t xml:space="preserve">- sredstva u iznosu od 39.716,77 eura u 2024. godini utrošena su na slijedeće : izvođenje radova izgradnje slivnika i prekopa uz lokalnu cestu od Ivanić-Grada do naselja Opatinec 33.450,00 </t>
    </r>
    <r>
      <rPr>
        <sz val="10"/>
        <rFont val="Calibri"/>
        <family val="2"/>
        <charset val="238"/>
      </rPr>
      <t>€</t>
    </r>
    <r>
      <rPr>
        <sz val="10"/>
        <rFont val="Arial"/>
        <family val="2"/>
        <charset val="238"/>
      </rPr>
      <t>; izrada projektne dokumentacije – idejno rješenje i glavni projekt s troškovnikom  5.690,00</t>
    </r>
    <r>
      <rPr>
        <sz val="10"/>
        <rFont val="Calibri"/>
        <family val="2"/>
        <charset val="238"/>
      </rPr>
      <t>€</t>
    </r>
    <r>
      <rPr>
        <sz val="10"/>
        <rFont val="Arial"/>
        <family val="2"/>
        <charset val="238"/>
      </rPr>
      <t xml:space="preserve">; vodni doprinos 327,92 </t>
    </r>
    <r>
      <rPr>
        <sz val="10"/>
        <rFont val="Calibri"/>
        <family val="2"/>
        <charset val="238"/>
      </rPr>
      <t>€</t>
    </r>
    <r>
      <rPr>
        <sz val="10"/>
        <rFont val="Arial"/>
        <family val="2"/>
        <charset val="238"/>
      </rPr>
      <t xml:space="preserve">, te narodne novine -objava javne nabave u EOJN 248,85 </t>
    </r>
    <r>
      <rPr>
        <sz val="10"/>
        <rFont val="Calibri"/>
        <family val="2"/>
        <charset val="238"/>
      </rPr>
      <t>€</t>
    </r>
  </si>
  <si>
    <r>
      <rPr>
        <b/>
        <u/>
        <sz val="10"/>
        <rFont val="Arial"/>
        <family val="2"/>
        <charset val="238"/>
      </rPr>
      <t>1.</t>
    </r>
    <r>
      <rPr>
        <b/>
        <sz val="10"/>
        <rFont val="Arial"/>
        <family val="2"/>
        <charset val="238"/>
      </rPr>
      <t xml:space="preserve">   Izrada idejne analize uređenja Trga V. Nazora - </t>
    </r>
    <r>
      <rPr>
        <sz val="10"/>
        <rFont val="Arial"/>
        <family val="2"/>
        <charset val="238"/>
      </rPr>
      <t>utrošena sredstva odnose se na izradu idejno arhitektonsko urbanističkog rješenja za uređenje Trga V.Nazora</t>
    </r>
  </si>
  <si>
    <r>
      <rPr>
        <b/>
        <u/>
        <sz val="10"/>
        <rFont val="Arial"/>
        <family val="2"/>
        <charset val="238"/>
      </rPr>
      <t xml:space="preserve">3. </t>
    </r>
    <r>
      <rPr>
        <b/>
        <sz val="10"/>
        <rFont val="Arial"/>
        <family val="2"/>
        <charset val="238"/>
      </rPr>
      <t xml:space="preserve">  Rekonstrukcija ceste i izgradnja nogostupa u Naftalanskoj ulici - </t>
    </r>
    <r>
      <rPr>
        <sz val="10"/>
        <rFont val="Arial"/>
        <family val="2"/>
        <charset val="238"/>
      </rPr>
      <t xml:space="preserve">prikazana sredstva od 16.800,00 </t>
    </r>
    <r>
      <rPr>
        <sz val="10"/>
        <rFont val="Calibri"/>
        <family val="2"/>
        <charset val="238"/>
      </rPr>
      <t>€</t>
    </r>
    <r>
      <rPr>
        <sz val="10"/>
        <rFont val="Arial"/>
        <family val="2"/>
        <charset val="238"/>
      </rPr>
      <t xml:space="preserve"> utrošena su za izradu glavnog projekta s troškovnikom za ishođenje građevinskih dozvola za rekonstrukciju Naftalanske ulice (rekonstrukcija ceste, izgradnju nogostupa te rekonstrukciju vodovoda i odvodnje otpadnih voda) u Ivanić-Gradu.</t>
    </r>
  </si>
  <si>
    <r>
      <rPr>
        <b/>
        <u/>
        <sz val="10"/>
        <color theme="1"/>
        <rFont val="Arial"/>
        <family val="2"/>
        <charset val="238"/>
      </rPr>
      <t>1.</t>
    </r>
    <r>
      <rPr>
        <b/>
        <sz val="10"/>
        <color theme="1"/>
        <rFont val="Arial"/>
        <family val="2"/>
        <charset val="238"/>
      </rPr>
      <t xml:space="preserve">   Izgradnja cesta u novim stambenim zonama - </t>
    </r>
    <r>
      <rPr>
        <sz val="10"/>
        <color theme="1"/>
        <rFont val="Arial"/>
        <family val="2"/>
        <charset val="238"/>
      </rPr>
      <t>sredstva u iznosu od 27.556,25 eura utrošena su na dva projekta i to: 1. projekt: uređenje ulice Borova u naselju Poljana u Ivanić-Gradu, dužina ulice iznosi 40 m, radovi su započeli i završeni u mjesecu lipnju 2024. godine, a vrijednost radova je iznosila 2.725 eura.                                           2. projekt:</t>
    </r>
    <r>
      <rPr>
        <b/>
        <sz val="10"/>
        <color theme="1"/>
        <rFont val="Arial"/>
        <family val="2"/>
        <charset val="238"/>
      </rPr>
      <t xml:space="preserve"> </t>
    </r>
    <r>
      <rPr>
        <sz val="10"/>
        <color theme="1"/>
        <rFont val="Arial"/>
        <family val="2"/>
        <charset val="238"/>
      </rPr>
      <t>uređenje Kolodvorske ulice u Ivanić-Gradu, radovi su obuhvaćali rušenje stare dotrajale ceste te izvedba nove, uključivo i izvedba dijela parkirališta. Dužina ulice iznosi 100 m, radovi su započeli u mjesecu studenom i završeni u mjesecu prosincu 2024. godine, a vrijednost radova je iznosila 24.831,25 eura.</t>
    </r>
  </si>
  <si>
    <t>JAVNE PROM. POVRŠ. NA KOJIMA NIJE DOPUŠTEN PROMET                MOTORNIM VOZILIMA</t>
  </si>
  <si>
    <r>
      <rPr>
        <b/>
        <u/>
        <sz val="10"/>
        <rFont val="Arial"/>
        <family val="2"/>
        <charset val="238"/>
      </rPr>
      <t>2.</t>
    </r>
    <r>
      <rPr>
        <b/>
        <sz val="10"/>
        <rFont val="Arial"/>
        <family val="2"/>
        <charset val="238"/>
      </rPr>
      <t xml:space="preserve">   Zelenjak - uređenje -</t>
    </r>
    <r>
      <rPr>
        <sz val="10"/>
        <rFont val="Arial"/>
        <family val="2"/>
        <charset val="238"/>
      </rPr>
      <t xml:space="preserve"> izvršenje se odnosi na radove uređenja u krugu </t>
    </r>
    <r>
      <rPr>
        <i/>
        <sz val="10"/>
        <rFont val="Arial"/>
        <family val="2"/>
        <charset val="238"/>
      </rPr>
      <t>sportskog parka Zelenjak</t>
    </r>
    <r>
      <rPr>
        <sz val="10"/>
        <rFont val="Arial"/>
        <family val="2"/>
        <charset val="238"/>
      </rPr>
      <t xml:space="preserve"> i to slijedećih sadržaja: uređenje pješačkih staza; sanacija rubnjaka na igralištu umjetne trave i nabava kućica za rezervne igrače; rekonstrukcija postojećih sprava Skate parka; ugradnja 16 komada led reflektora 500 W 6,5 K IP65 CRNI; izrada plana evakuacije i spašavanja Zelenjak - nogometni teren; sanacija pješačkog mosta kod lječilišta Naftalan; izrada električnih instalacija i metalne podkonstrukcije za potrebe semafora; izrada nove instalacije te ugradnja reflektora na rukometnom igralištu; demontaža ograde i sprava na igralištu za pse, te čiščenje istoga; uređenje nogometnog igrališta; dobava i ugradnja potopne pumpe za vodu, drenažna, 8m, 220l/min.</t>
    </r>
  </si>
  <si>
    <r>
      <rPr>
        <b/>
        <u/>
        <sz val="10"/>
        <rFont val="Arial"/>
        <family val="2"/>
        <charset val="238"/>
      </rPr>
      <t xml:space="preserve">1. </t>
    </r>
    <r>
      <rPr>
        <b/>
        <sz val="10"/>
        <rFont val="Arial"/>
        <family val="2"/>
        <charset val="238"/>
      </rPr>
      <t xml:space="preserve">  Izrada projektne dokumentacije za Novo groblje - </t>
    </r>
    <r>
      <rPr>
        <sz val="10"/>
        <rFont val="Arial"/>
        <family val="2"/>
        <charset val="238"/>
      </rPr>
      <t xml:space="preserve">utrošena sedstva odnose se na  izradu dijela projektne dokumentacije i to: usluge izrade projektne dokumentacije za izgradnju odgovarajuće infrastrukture planiranog groblja i izgradnju parkirališta 31.250,00 €; trošak geodetskog vještačenja 2.703,30 </t>
    </r>
    <r>
      <rPr>
        <sz val="10"/>
        <rFont val="Calibri"/>
        <family val="2"/>
        <charset val="238"/>
      </rPr>
      <t>€;</t>
    </r>
    <r>
      <rPr>
        <sz val="10"/>
        <rFont val="Arial"/>
        <family val="2"/>
        <charset val="238"/>
      </rPr>
      <t xml:space="preserve"> izrada kontrole glavnog projekta s obzirom na mehaničku otpornost i stabilnost - betonska konstrukcija crpne stanice 2.125,00 </t>
    </r>
    <r>
      <rPr>
        <sz val="10"/>
        <rFont val="Calibri"/>
        <family val="2"/>
        <charset val="238"/>
      </rPr>
      <t>€;</t>
    </r>
    <r>
      <rPr>
        <sz val="10"/>
        <rFont val="Arial"/>
        <family val="2"/>
        <charset val="238"/>
      </rPr>
      <t xml:space="preserve"> usluga kontrole glavnog projekta zaštite građevinske jame crpne stanice novog groblja 2.125,00 </t>
    </r>
    <r>
      <rPr>
        <sz val="10"/>
        <rFont val="Calibri"/>
        <family val="2"/>
        <charset val="238"/>
      </rPr>
      <t>€;</t>
    </r>
  </si>
  <si>
    <t>IZVJEŠĆE O IZVRŠENJU PROGRAMA GRAĐENJA KOMUNALNE INFRASTRUKTURE NA PODRUČJU GRADA IVANIĆ-GRADA ZA 2024. GODINU</t>
  </si>
  <si>
    <t>Programom građenja komunalne infrastrukture na području Grada Ivanić-Grada za 2024. godinu, u nastavku teksta Program, utvrđen je opis poslova s procjenom troškova za građenje komunalne infrastrukture na području Grada Ivanić-Grada te iskazom financijskih sredstava potrebnih za ostvarivanje Programa s naznakom izvora financiranja.</t>
  </si>
  <si>
    <t>Programom za 2024. godinu utvrđeni su objekti komunalne infrastrukture čija se priprema za izgradnju i izgradnja planirala tijekom 2024. godine.</t>
  </si>
  <si>
    <t>Zakonom o komunalnom gospodarstvu (čl. 68. stavak 2.), propisano je da se Programom građenja određuju:</t>
  </si>
  <si>
    <t>Građevine komunalne infrastrukture navedene odredbom čl. 59. Zakona o komunalnom gospodarstvu su:</t>
  </si>
  <si>
    <t>U nastavku se daje tabelarni prikaz gradnje i rekonstrukcije objekata komunalne infrastrukture za 2024. godinu s planiranim i izvršenim iznosima kako slijedi:</t>
  </si>
  <si>
    <r>
      <rPr>
        <b/>
        <u/>
        <sz val="10"/>
        <color theme="1"/>
        <rFont val="Arial"/>
        <family val="2"/>
        <charset val="238"/>
      </rPr>
      <t>1.</t>
    </r>
    <r>
      <rPr>
        <b/>
        <sz val="10"/>
        <color theme="1"/>
        <rFont val="Arial"/>
        <family val="2"/>
        <charset val="238"/>
      </rPr>
      <t xml:space="preserve">   Izgradnja parkirališta u Ivanić-Gradu - </t>
    </r>
    <r>
      <rPr>
        <sz val="10"/>
        <color theme="1"/>
        <rFont val="Arial"/>
        <family val="2"/>
        <charset val="238"/>
      </rPr>
      <t>prikazana vrijednost utrošenih sredstava  odnosi se na rekonstrukciju dotrajale pristupne ceste i parkirališta do stambene zgrade, tzv. "Plava zgrada" u Vukovarskoj ulici. Radovi su obuhvačali rušenje starog asfaltnog sloja sa pripadajučom podlogom, te izvedba novog tamponskog sloja, novih slojeva asfalta za pristupne ceste i postojeća parkirališta, ugradbu betonskih rubnjaka, izvedba dijela nove oborinske kanalizacije, ispiranje postojeće oborinske kanalizacije - odvodnje, nova rasvjeta, iscrtavanje horiz. signalizacije, asfalt između garaža i dr. Neposredno uz zgradu, izgrađena su i dva nova parkiralište na koje stanu 9 + 13 = 22 vozila. Radovi su započeli krajem kolovoza 2024. godine i završeni su u ugovornom roku od 60 dana.</t>
    </r>
  </si>
  <si>
    <t>Ukupno planirani iznos za realizaciju Programa građenja komunalne infrastrukture na području Grada Ivanić-Grada za 2024. godinu iznosi 4.278.050,00 EURA, a sredstva utrošena za izvršenje Programa iznose 1.332.804,61 EURA, što je 31 % planiranih sredstava.</t>
  </si>
  <si>
    <t xml:space="preserve">KLASA:                                                                                               Predsjednik Gradskog vijeća: </t>
  </si>
  <si>
    <t>URBROJ:</t>
  </si>
  <si>
    <t>Ivanić-Grad, ___________ 2025.                                                        Željko Pongrac, pravnik kriminalist</t>
  </si>
  <si>
    <t>Na temelju članka 35. Zakona o lokalnoj i područnoj (regionalnoj) samoupravi (Narodne novine, broj 33/01, 60/01, 129/05, 109/07, 125/08, 36/09, 150/11, 144/12, 123/17, 98/19, 144/20), članka 71. Zakona o komunalnom gospodarstvu (Narodne novine, broj 68/18, 110/18, 32/20, 145/24) i članka 35. Statuta Grada Ivanić-Grada (Službeni glasnik Grada Ivanić-Grada, broj 01/21, 04/22), Gradsko vijeće Grada Ivanić-Grada na svojoj ____. sjednici, održanoj dana _________ 2025.  godine, donijelo je sljedeće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</si>
</sst>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k_n_-;\-* #,##0.00\ _k_n_-;_-* &quot;-&quot;??\ _k_n_-;_-@_-"/>
  </numFmts>
  <fonts count="26" x14ac:knownFonts="1">
    <font>
      <sz val="11"/>
      <color theme="1"/>
      <name val="Calibri"/>
      <family val="2"/>
      <charset val="238"/>
      <scheme val="minor"/>
    </font>
    <font>
      <sz val="10"/>
      <color theme="1"/>
      <name val="Arial"/>
      <family val="2"/>
      <charset val="238"/>
    </font>
    <font>
      <b/>
      <sz val="10"/>
      <name val="Arial"/>
      <family val="2"/>
      <charset val="238"/>
    </font>
    <font>
      <b/>
      <sz val="10"/>
      <color theme="1"/>
      <name val="Arial"/>
      <family val="2"/>
      <charset val="238"/>
    </font>
    <font>
      <sz val="10"/>
      <name val="Arial"/>
      <family val="2"/>
      <charset val="238"/>
    </font>
    <font>
      <b/>
      <sz val="12"/>
      <color theme="1"/>
      <name val="Arial"/>
      <family val="2"/>
      <charset val="238"/>
    </font>
    <font>
      <i/>
      <sz val="10"/>
      <color theme="1"/>
      <name val="Arial"/>
      <family val="2"/>
      <charset val="238"/>
    </font>
    <font>
      <i/>
      <sz val="10"/>
      <name val="Arial"/>
      <family val="2"/>
      <charset val="238"/>
    </font>
    <font>
      <sz val="11"/>
      <color theme="1"/>
      <name val="Calibri"/>
      <family val="2"/>
      <charset val="238"/>
      <scheme val="minor"/>
    </font>
    <font>
      <i/>
      <sz val="11"/>
      <color theme="1"/>
      <name val="Calibri"/>
      <family val="2"/>
      <charset val="238"/>
      <scheme val="minor"/>
    </font>
    <font>
      <b/>
      <i/>
      <sz val="10"/>
      <color theme="1"/>
      <name val="Arial"/>
      <family val="2"/>
      <charset val="238"/>
    </font>
    <font>
      <b/>
      <i/>
      <sz val="11"/>
      <color theme="1"/>
      <name val="Calibri"/>
      <family val="2"/>
      <charset val="238"/>
      <scheme val="minor"/>
    </font>
    <font>
      <b/>
      <sz val="11"/>
      <color theme="1"/>
      <name val="Arial"/>
      <family val="2"/>
      <charset val="238"/>
    </font>
    <font>
      <b/>
      <sz val="11"/>
      <name val="Arial"/>
      <family val="2"/>
      <charset val="238"/>
    </font>
    <font>
      <sz val="11"/>
      <name val="Calibri"/>
      <family val="2"/>
      <charset val="238"/>
      <scheme val="minor"/>
    </font>
    <font>
      <sz val="9"/>
      <color theme="1"/>
      <name val="Arial"/>
      <family val="2"/>
      <charset val="238"/>
    </font>
    <font>
      <i/>
      <sz val="11"/>
      <name val="Calibri"/>
      <family val="2"/>
      <charset val="238"/>
      <scheme val="minor"/>
    </font>
    <font>
      <b/>
      <i/>
      <sz val="10"/>
      <name val="Arial"/>
      <family val="2"/>
      <charset val="238"/>
    </font>
    <font>
      <b/>
      <sz val="10"/>
      <color theme="1"/>
      <name val="Calibri"/>
      <family val="2"/>
      <charset val="238"/>
    </font>
    <font>
      <b/>
      <sz val="11"/>
      <name val="Calibri"/>
      <family val="2"/>
      <charset val="238"/>
      <scheme val="minor"/>
    </font>
    <font>
      <b/>
      <sz val="10"/>
      <color rgb="FFC00000"/>
      <name val="Arial"/>
      <family val="2"/>
      <charset val="238"/>
    </font>
    <font>
      <b/>
      <sz val="10"/>
      <color rgb="FFC00000"/>
      <name val="Calibri"/>
      <family val="2"/>
      <charset val="238"/>
    </font>
    <font>
      <b/>
      <u/>
      <sz val="10"/>
      <color theme="1"/>
      <name val="Arial"/>
      <family val="2"/>
      <charset val="238"/>
    </font>
    <font>
      <b/>
      <u/>
      <sz val="10"/>
      <name val="Arial"/>
      <family val="2"/>
      <charset val="238"/>
    </font>
    <font>
      <sz val="10"/>
      <name val="Calibri"/>
      <family val="2"/>
      <charset val="238"/>
    </font>
    <font>
      <u/>
      <sz val="10"/>
      <name val="Arial"/>
      <family val="2"/>
      <charset val="238"/>
    </font>
  </fonts>
  <fills count="9">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4" tint="0.39997558519241921"/>
        <bgColor indexed="64"/>
      </patternFill>
    </fill>
    <fill>
      <patternFill patternType="solid">
        <fgColor theme="7" tint="0.59999389629810485"/>
        <bgColor indexed="64"/>
      </patternFill>
    </fill>
    <fill>
      <patternFill patternType="solid">
        <fgColor theme="9" tint="0.59999389629810485"/>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auto="1"/>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auto="1"/>
      </right>
      <top/>
      <bottom/>
      <diagonal/>
    </border>
    <border>
      <left/>
      <right/>
      <top style="thin">
        <color auto="1"/>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164" fontId="8" fillId="0" borderId="0" applyFont="0" applyFill="0" applyBorder="0" applyAlignment="0" applyProtection="0"/>
  </cellStyleXfs>
  <cellXfs count="181">
    <xf numFmtId="0" fontId="0" fillId="0" borderId="0" xfId="0"/>
    <xf numFmtId="0" fontId="1" fillId="0" borderId="0" xfId="0" applyFont="1" applyAlignment="1">
      <alignment horizontal="center"/>
    </xf>
    <xf numFmtId="0" fontId="1" fillId="0" borderId="5" xfId="0" applyFont="1" applyBorder="1" applyAlignment="1">
      <alignment horizontal="center"/>
    </xf>
    <xf numFmtId="0" fontId="1" fillId="2" borderId="5" xfId="0" applyFont="1" applyFill="1" applyBorder="1" applyAlignment="1">
      <alignment horizontal="left" vertical="center"/>
    </xf>
    <xf numFmtId="4" fontId="0" fillId="0" borderId="0" xfId="0" applyNumberFormat="1"/>
    <xf numFmtId="0" fontId="3" fillId="0" borderId="0" xfId="0" applyFont="1" applyAlignment="1">
      <alignment horizontal="left" vertical="center" wrapText="1"/>
    </xf>
    <xf numFmtId="0" fontId="6" fillId="2" borderId="1" xfId="0" applyFont="1" applyFill="1" applyBorder="1" applyAlignment="1">
      <alignment horizontal="left" vertical="center"/>
    </xf>
    <xf numFmtId="4" fontId="7" fillId="2" borderId="1" xfId="0" applyNumberFormat="1" applyFont="1" applyFill="1" applyBorder="1" applyAlignment="1">
      <alignment horizontal="right" vertical="center"/>
    </xf>
    <xf numFmtId="0" fontId="6" fillId="0" borderId="1" xfId="0" applyFont="1" applyBorder="1" applyAlignment="1">
      <alignment horizontal="center" vertical="center" wrapText="1"/>
    </xf>
    <xf numFmtId="0" fontId="1" fillId="0" borderId="0" xfId="0" applyFont="1" applyAlignment="1">
      <alignment horizontal="left" vertical="top" wrapText="1"/>
    </xf>
    <xf numFmtId="0" fontId="3" fillId="2" borderId="0" xfId="0" applyFont="1" applyFill="1" applyAlignment="1">
      <alignment horizontal="left" vertical="center"/>
    </xf>
    <xf numFmtId="0" fontId="1" fillId="2" borderId="2" xfId="0" applyFont="1" applyFill="1" applyBorder="1" applyAlignment="1">
      <alignment vertical="center"/>
    </xf>
    <xf numFmtId="0" fontId="3" fillId="0" borderId="4" xfId="0" applyFont="1" applyBorder="1" applyAlignment="1">
      <alignment horizontal="center" vertical="top"/>
    </xf>
    <xf numFmtId="0" fontId="3" fillId="0" borderId="4" xfId="0" applyFont="1" applyBorder="1" applyAlignment="1">
      <alignment horizontal="left" vertical="top" wrapText="1"/>
    </xf>
    <xf numFmtId="4" fontId="2" fillId="0" borderId="4" xfId="0" applyNumberFormat="1" applyFont="1" applyBorder="1" applyAlignment="1">
      <alignment horizontal="center" vertical="center"/>
    </xf>
    <xf numFmtId="4" fontId="1" fillId="2" borderId="1" xfId="0" applyNumberFormat="1" applyFont="1" applyFill="1" applyBorder="1" applyAlignment="1">
      <alignment vertical="center"/>
    </xf>
    <xf numFmtId="0" fontId="3" fillId="0" borderId="0" xfId="0" applyFont="1" applyAlignment="1">
      <alignment horizontal="center" vertical="top"/>
    </xf>
    <xf numFmtId="0" fontId="3" fillId="0" borderId="0" xfId="0" applyFont="1" applyAlignment="1">
      <alignment horizontal="left" vertical="top" wrapText="1"/>
    </xf>
    <xf numFmtId="4" fontId="2" fillId="0" borderId="0" xfId="0" applyNumberFormat="1" applyFont="1" applyAlignment="1">
      <alignment horizontal="center" vertical="center"/>
    </xf>
    <xf numFmtId="0" fontId="6" fillId="0" borderId="0" xfId="0" applyFont="1" applyAlignment="1">
      <alignment horizontal="center" vertical="center" wrapText="1"/>
    </xf>
    <xf numFmtId="0" fontId="6" fillId="2" borderId="0" xfId="0" applyFont="1" applyFill="1" applyAlignment="1">
      <alignment horizontal="left" vertical="center"/>
    </xf>
    <xf numFmtId="4" fontId="7" fillId="2" borderId="0" xfId="0" applyNumberFormat="1" applyFont="1" applyFill="1" applyAlignment="1">
      <alignment horizontal="right" vertical="center"/>
    </xf>
    <xf numFmtId="4" fontId="0" fillId="0" borderId="0" xfId="0" applyNumberFormat="1" applyAlignment="1">
      <alignment horizontal="left"/>
    </xf>
    <xf numFmtId="4" fontId="1" fillId="0" borderId="0" xfId="0" applyNumberFormat="1" applyFont="1" applyAlignment="1">
      <alignment horizontal="left" vertical="top" wrapText="1"/>
    </xf>
    <xf numFmtId="4" fontId="3" fillId="2" borderId="0" xfId="0" applyNumberFormat="1" applyFont="1" applyFill="1" applyAlignment="1">
      <alignment horizontal="left" vertical="center"/>
    </xf>
    <xf numFmtId="4" fontId="1" fillId="2" borderId="5" xfId="0" applyNumberFormat="1" applyFont="1" applyFill="1" applyBorder="1" applyAlignment="1">
      <alignment horizontal="left" vertical="center"/>
    </xf>
    <xf numFmtId="4" fontId="3" fillId="0" borderId="0" xfId="0" applyNumberFormat="1" applyFont="1" applyAlignment="1">
      <alignment horizontal="left" vertical="center" wrapText="1"/>
    </xf>
    <xf numFmtId="0" fontId="1" fillId="2" borderId="0" xfId="0" applyFont="1" applyFill="1" applyAlignment="1">
      <alignment vertical="center"/>
    </xf>
    <xf numFmtId="4" fontId="1" fillId="2" borderId="0" xfId="0" applyNumberFormat="1" applyFont="1" applyFill="1" applyAlignment="1">
      <alignment vertical="center"/>
    </xf>
    <xf numFmtId="0" fontId="1" fillId="0" borderId="0" xfId="0" applyFont="1" applyAlignment="1">
      <alignment horizontal="justify" vertical="top" wrapText="1"/>
    </xf>
    <xf numFmtId="0" fontId="6" fillId="2" borderId="5" xfId="0" applyFont="1" applyFill="1" applyBorder="1" applyAlignment="1">
      <alignment horizontal="left" vertical="center"/>
    </xf>
    <xf numFmtId="4" fontId="7" fillId="2" borderId="5" xfId="0" applyNumberFormat="1" applyFont="1" applyFill="1" applyBorder="1" applyAlignment="1">
      <alignment horizontal="right" vertical="center"/>
    </xf>
    <xf numFmtId="0" fontId="3" fillId="0" borderId="4" xfId="0" applyFont="1" applyBorder="1" applyAlignment="1">
      <alignment horizontal="center" vertical="center"/>
    </xf>
    <xf numFmtId="0" fontId="6" fillId="0" borderId="5" xfId="0" applyFont="1" applyBorder="1" applyAlignment="1">
      <alignment horizontal="center" vertical="center" wrapText="1"/>
    </xf>
    <xf numFmtId="0" fontId="1" fillId="2" borderId="5" xfId="0" applyFont="1" applyFill="1" applyBorder="1" applyAlignment="1">
      <alignment vertical="center"/>
    </xf>
    <xf numFmtId="4" fontId="1" fillId="2" borderId="5" xfId="0" applyNumberFormat="1" applyFont="1" applyFill="1" applyBorder="1" applyAlignment="1">
      <alignment vertical="center"/>
    </xf>
    <xf numFmtId="4" fontId="4" fillId="2" borderId="1" xfId="0" applyNumberFormat="1" applyFont="1" applyFill="1" applyBorder="1" applyAlignment="1">
      <alignment horizontal="right" vertical="center"/>
    </xf>
    <xf numFmtId="4" fontId="6" fillId="2" borderId="1" xfId="0" applyNumberFormat="1" applyFont="1" applyFill="1" applyBorder="1" applyAlignment="1">
      <alignment vertical="center"/>
    </xf>
    <xf numFmtId="4" fontId="3" fillId="0" borderId="1" xfId="0" applyNumberFormat="1" applyFont="1" applyBorder="1" applyAlignment="1">
      <alignment vertical="top" wrapText="1"/>
    </xf>
    <xf numFmtId="0" fontId="9" fillId="0" borderId="0" xfId="0" applyFont="1" applyAlignment="1">
      <alignment horizontal="left"/>
    </xf>
    <xf numFmtId="0" fontId="1" fillId="0" borderId="0" xfId="0" applyFont="1" applyAlignment="1">
      <alignment horizontal="center" wrapText="1"/>
    </xf>
    <xf numFmtId="4" fontId="2" fillId="3" borderId="1" xfId="0" applyNumberFormat="1" applyFont="1" applyFill="1" applyBorder="1" applyAlignment="1">
      <alignment horizontal="right" vertical="center"/>
    </xf>
    <xf numFmtId="4" fontId="2" fillId="4" borderId="1" xfId="0" applyNumberFormat="1" applyFont="1" applyFill="1" applyBorder="1" applyAlignment="1">
      <alignment horizontal="center" vertical="center"/>
    </xf>
    <xf numFmtId="4" fontId="1" fillId="4" borderId="1" xfId="0" applyNumberFormat="1" applyFont="1" applyFill="1" applyBorder="1" applyAlignment="1">
      <alignment horizontal="right" vertical="center"/>
    </xf>
    <xf numFmtId="4" fontId="3" fillId="4" borderId="1" xfId="0" applyNumberFormat="1" applyFont="1" applyFill="1" applyBorder="1" applyAlignment="1">
      <alignment horizontal="right" vertical="center"/>
    </xf>
    <xf numFmtId="0" fontId="6" fillId="0" borderId="1" xfId="0" applyFont="1" applyBorder="1" applyAlignment="1">
      <alignment horizontal="center" vertical="top" wrapText="1"/>
    </xf>
    <xf numFmtId="4" fontId="4" fillId="0" borderId="1" xfId="0" applyNumberFormat="1" applyFont="1" applyBorder="1" applyAlignment="1">
      <alignment horizontal="right" vertical="center"/>
    </xf>
    <xf numFmtId="4" fontId="7" fillId="2" borderId="9" xfId="0" applyNumberFormat="1" applyFont="1" applyFill="1" applyBorder="1" applyAlignment="1">
      <alignment vertical="center"/>
    </xf>
    <xf numFmtId="0" fontId="6" fillId="2" borderId="1" xfId="0" applyFont="1" applyFill="1" applyBorder="1" applyAlignment="1">
      <alignment vertical="center"/>
    </xf>
    <xf numFmtId="4" fontId="7" fillId="2" borderId="1" xfId="0" applyNumberFormat="1" applyFont="1" applyFill="1" applyBorder="1" applyAlignment="1">
      <alignment vertical="center"/>
    </xf>
    <xf numFmtId="0" fontId="6" fillId="0" borderId="1" xfId="0" applyFont="1" applyBorder="1" applyAlignment="1">
      <alignment horizontal="left" vertical="center"/>
    </xf>
    <xf numFmtId="0" fontId="14" fillId="0" borderId="0" xfId="0" applyFont="1" applyAlignment="1">
      <alignment vertical="top" wrapText="1"/>
    </xf>
    <xf numFmtId="0" fontId="3" fillId="0" borderId="0" xfId="0" applyFont="1" applyAlignment="1">
      <alignment horizontal="center" vertical="center"/>
    </xf>
    <xf numFmtId="4" fontId="1" fillId="0" borderId="1" xfId="0" applyNumberFormat="1" applyFont="1" applyBorder="1" applyAlignment="1">
      <alignment horizontal="right" vertical="center"/>
    </xf>
    <xf numFmtId="0" fontId="9" fillId="0" borderId="0" xfId="0" applyFont="1"/>
    <xf numFmtId="4" fontId="6" fillId="5" borderId="1" xfId="0" applyNumberFormat="1" applyFont="1" applyFill="1" applyBorder="1" applyAlignment="1">
      <alignment horizontal="right" vertical="center"/>
    </xf>
    <xf numFmtId="4" fontId="1" fillId="2" borderId="1" xfId="0" applyNumberFormat="1" applyFont="1" applyFill="1" applyBorder="1" applyAlignment="1">
      <alignment horizontal="right" vertical="center"/>
    </xf>
    <xf numFmtId="0" fontId="2" fillId="0" borderId="0" xfId="0" applyFont="1" applyAlignment="1">
      <alignment horizontal="left" vertical="center" wrapText="1"/>
    </xf>
    <xf numFmtId="0" fontId="7" fillId="2" borderId="1" xfId="0" applyFont="1" applyFill="1" applyBorder="1" applyAlignment="1">
      <alignment horizontal="left" vertical="center"/>
    </xf>
    <xf numFmtId="4" fontId="4" fillId="4" borderId="1" xfId="0" applyNumberFormat="1" applyFont="1" applyFill="1" applyBorder="1" applyAlignment="1">
      <alignment horizontal="right" vertical="center"/>
    </xf>
    <xf numFmtId="0" fontId="4" fillId="0" borderId="0" xfId="0" applyFont="1" applyAlignment="1">
      <alignment horizontal="center"/>
    </xf>
    <xf numFmtId="0" fontId="16" fillId="0" borderId="0" xfId="0" applyFont="1" applyAlignment="1">
      <alignment horizontal="left"/>
    </xf>
    <xf numFmtId="0" fontId="4" fillId="0" borderId="0" xfId="0" applyFont="1" applyAlignment="1">
      <alignment horizontal="left" vertical="top" wrapText="1"/>
    </xf>
    <xf numFmtId="0" fontId="2" fillId="0" borderId="0" xfId="0" applyFont="1" applyAlignment="1">
      <alignment horizontal="center" vertical="top"/>
    </xf>
    <xf numFmtId="0" fontId="2" fillId="0" borderId="6" xfId="0" applyFont="1" applyBorder="1" applyAlignment="1">
      <alignment horizontal="center"/>
    </xf>
    <xf numFmtId="0" fontId="14" fillId="0" borderId="6" xfId="0" applyFont="1" applyBorder="1" applyAlignment="1">
      <alignment horizontal="center"/>
    </xf>
    <xf numFmtId="0" fontId="14" fillId="0" borderId="9" xfId="0" applyFont="1" applyBorder="1" applyAlignment="1">
      <alignment horizontal="center"/>
    </xf>
    <xf numFmtId="0" fontId="14" fillId="0" borderId="5" xfId="0" applyFont="1" applyBorder="1" applyAlignment="1">
      <alignment horizontal="center"/>
    </xf>
    <xf numFmtId="0" fontId="14" fillId="0" borderId="0" xfId="0" applyFont="1" applyAlignment="1">
      <alignment horizontal="center"/>
    </xf>
    <xf numFmtId="0" fontId="2" fillId="0" borderId="4" xfId="0" applyFont="1" applyBorder="1" applyAlignment="1">
      <alignment horizontal="center" vertical="top"/>
    </xf>
    <xf numFmtId="0" fontId="2" fillId="0" borderId="4" xfId="0" applyFont="1" applyBorder="1" applyAlignment="1">
      <alignment horizontal="center" vertical="center"/>
    </xf>
    <xf numFmtId="0" fontId="4" fillId="0" borderId="9" xfId="0" applyFont="1" applyBorder="1" applyAlignment="1">
      <alignment horizontal="center" vertical="center"/>
    </xf>
    <xf numFmtId="0" fontId="2" fillId="0" borderId="0" xfId="0" applyFont="1" applyAlignment="1">
      <alignment horizontal="justify" vertical="top" wrapText="1"/>
    </xf>
    <xf numFmtId="0" fontId="4" fillId="0" borderId="1" xfId="0" applyFont="1" applyBorder="1" applyAlignment="1">
      <alignment horizontal="left" vertical="top" wrapText="1"/>
    </xf>
    <xf numFmtId="0" fontId="2" fillId="2" borderId="0" xfId="0" applyFont="1" applyFill="1" applyAlignment="1">
      <alignment horizontal="left" vertical="center"/>
    </xf>
    <xf numFmtId="0" fontId="2" fillId="4" borderId="2" xfId="0" applyFont="1" applyFill="1" applyBorder="1" applyAlignment="1">
      <alignment vertical="center"/>
    </xf>
    <xf numFmtId="0" fontId="7" fillId="5" borderId="1" xfId="0" applyFont="1" applyFill="1" applyBorder="1" applyAlignment="1">
      <alignment horizontal="center" vertical="center" wrapText="1"/>
    </xf>
    <xf numFmtId="0" fontId="17" fillId="0" borderId="6" xfId="0" applyFont="1" applyBorder="1" applyAlignment="1">
      <alignment horizontal="center" vertical="center"/>
    </xf>
    <xf numFmtId="0" fontId="7" fillId="5" borderId="1" xfId="0" applyFont="1" applyFill="1" applyBorder="1" applyAlignment="1">
      <alignment horizontal="center" vertical="center"/>
    </xf>
    <xf numFmtId="0" fontId="4" fillId="0" borderId="5" xfId="0" applyFont="1" applyBorder="1" applyAlignment="1">
      <alignment horizontal="center"/>
    </xf>
    <xf numFmtId="0" fontId="4" fillId="0" borderId="1" xfId="0" applyFont="1" applyBorder="1" applyAlignment="1">
      <alignment horizontal="center" vertical="center"/>
    </xf>
    <xf numFmtId="0" fontId="4" fillId="0" borderId="0" xfId="0" applyFont="1" applyAlignment="1">
      <alignment horizontal="center" wrapText="1"/>
    </xf>
    <xf numFmtId="0" fontId="14" fillId="0" borderId="0" xfId="0" applyFont="1"/>
    <xf numFmtId="0" fontId="10" fillId="0" borderId="0" xfId="0" applyFont="1" applyAlignment="1">
      <alignment horizontal="left" vertical="center" wrapText="1"/>
    </xf>
    <xf numFmtId="0" fontId="2" fillId="3" borderId="1" xfId="0" applyFont="1" applyFill="1" applyBorder="1" applyAlignment="1">
      <alignment horizontal="center"/>
    </xf>
    <xf numFmtId="0" fontId="2" fillId="3" borderId="1" xfId="0" applyFont="1" applyFill="1" applyBorder="1" applyAlignment="1">
      <alignment horizontal="center" vertical="top"/>
    </xf>
    <xf numFmtId="0" fontId="3" fillId="3" borderId="3" xfId="0" applyFont="1" applyFill="1" applyBorder="1" applyAlignment="1">
      <alignment vertical="center"/>
    </xf>
    <xf numFmtId="0" fontId="2" fillId="3" borderId="1" xfId="0" applyFont="1" applyFill="1" applyBorder="1" applyAlignment="1">
      <alignment horizontal="center" vertical="center"/>
    </xf>
    <xf numFmtId="0" fontId="3" fillId="3" borderId="1" xfId="0" applyFont="1" applyFill="1" applyBorder="1" applyAlignment="1">
      <alignment horizontal="right" vertical="center"/>
    </xf>
    <xf numFmtId="4" fontId="3" fillId="3" borderId="3" xfId="0" applyNumberFormat="1" applyFont="1" applyFill="1" applyBorder="1" applyAlignment="1">
      <alignment horizontal="right" vertical="center"/>
    </xf>
    <xf numFmtId="0" fontId="3" fillId="6" borderId="1" xfId="0" applyFont="1" applyFill="1" applyBorder="1" applyAlignment="1">
      <alignment horizontal="center" vertical="center"/>
    </xf>
    <xf numFmtId="4" fontId="2" fillId="6" borderId="1" xfId="0" applyNumberFormat="1" applyFont="1" applyFill="1" applyBorder="1" applyAlignment="1">
      <alignment horizontal="center" vertical="center"/>
    </xf>
    <xf numFmtId="0" fontId="3" fillId="6" borderId="1" xfId="0" applyFont="1" applyFill="1" applyBorder="1" applyAlignment="1">
      <alignment horizontal="center"/>
    </xf>
    <xf numFmtId="0" fontId="12" fillId="6" borderId="1" xfId="0" applyFont="1" applyFill="1" applyBorder="1" applyAlignment="1">
      <alignment horizontal="center" vertical="top" wrapText="1"/>
    </xf>
    <xf numFmtId="0" fontId="3" fillId="6" borderId="1" xfId="0" applyFont="1" applyFill="1" applyBorder="1" applyAlignment="1">
      <alignment horizontal="center" vertical="center" wrapText="1"/>
    </xf>
    <xf numFmtId="4" fontId="3" fillId="6" borderId="1" xfId="0" applyNumberFormat="1" applyFont="1" applyFill="1" applyBorder="1" applyAlignment="1">
      <alignment vertical="center"/>
    </xf>
    <xf numFmtId="0" fontId="19" fillId="6" borderId="1" xfId="0" applyFont="1" applyFill="1" applyBorder="1" applyAlignment="1">
      <alignment horizontal="center" vertical="center"/>
    </xf>
    <xf numFmtId="0" fontId="12" fillId="6" borderId="1" xfId="0" applyFont="1" applyFill="1" applyBorder="1" applyAlignment="1">
      <alignment horizontal="center"/>
    </xf>
    <xf numFmtId="49" fontId="2" fillId="7" borderId="2" xfId="0" applyNumberFormat="1" applyFont="1" applyFill="1" applyBorder="1" applyAlignment="1">
      <alignment horizontal="center" vertical="top" wrapText="1"/>
    </xf>
    <xf numFmtId="49" fontId="2" fillId="7" borderId="2" xfId="0" applyNumberFormat="1" applyFont="1" applyFill="1" applyBorder="1" applyAlignment="1">
      <alignment horizontal="center" vertical="center" wrapText="1"/>
    </xf>
    <xf numFmtId="4" fontId="20" fillId="0" borderId="1" xfId="0" applyNumberFormat="1" applyFont="1" applyBorder="1" applyAlignment="1">
      <alignment horizontal="center"/>
    </xf>
    <xf numFmtId="4" fontId="20" fillId="0" borderId="1" xfId="0" applyNumberFormat="1" applyFont="1" applyBorder="1" applyAlignment="1">
      <alignment horizontal="right"/>
    </xf>
    <xf numFmtId="0" fontId="2" fillId="0" borderId="0" xfId="0" applyFont="1" applyAlignment="1">
      <alignment horizontal="left"/>
    </xf>
    <xf numFmtId="0" fontId="10" fillId="2" borderId="0" xfId="0" applyFont="1" applyFill="1" applyAlignment="1">
      <alignment horizontal="left" vertical="center"/>
    </xf>
    <xf numFmtId="4" fontId="17" fillId="2" borderId="0" xfId="0" applyNumberFormat="1" applyFont="1" applyFill="1" applyAlignment="1">
      <alignment horizontal="left" vertical="center"/>
    </xf>
    <xf numFmtId="4" fontId="3" fillId="0" borderId="0" xfId="0" applyNumberFormat="1" applyFont="1" applyAlignment="1">
      <alignment vertical="top" wrapText="1"/>
    </xf>
    <xf numFmtId="0" fontId="2" fillId="0" borderId="0" xfId="0" applyFont="1" applyAlignment="1">
      <alignment horizontal="justify" vertical="top" wrapText="1"/>
    </xf>
    <xf numFmtId="0" fontId="4" fillId="0" borderId="0" xfId="0" applyFont="1" applyAlignment="1">
      <alignment horizontal="justify" vertical="top" wrapText="1"/>
    </xf>
    <xf numFmtId="0" fontId="20" fillId="0" borderId="1" xfId="0" applyFont="1" applyBorder="1" applyAlignment="1">
      <alignment horizontal="right"/>
    </xf>
    <xf numFmtId="0" fontId="3" fillId="6" borderId="1" xfId="0" applyFont="1" applyFill="1" applyBorder="1" applyAlignment="1">
      <alignment horizontal="center"/>
    </xf>
    <xf numFmtId="4" fontId="7" fillId="2" borderId="8" xfId="0" applyNumberFormat="1" applyFont="1" applyFill="1" applyBorder="1" applyAlignment="1">
      <alignment horizontal="right" vertical="center"/>
    </xf>
    <xf numFmtId="4" fontId="7" fillId="2" borderId="9" xfId="0" applyNumberFormat="1" applyFont="1" applyFill="1" applyBorder="1" applyAlignment="1">
      <alignment horizontal="right" vertical="center"/>
    </xf>
    <xf numFmtId="0" fontId="3" fillId="3" borderId="2" xfId="0" applyFont="1" applyFill="1" applyBorder="1" applyAlignment="1">
      <alignment horizontal="left" vertical="center"/>
    </xf>
    <xf numFmtId="0" fontId="3" fillId="3" borderId="3" xfId="0" applyFont="1" applyFill="1" applyBorder="1" applyAlignment="1">
      <alignment horizontal="left" vertical="center"/>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3" fillId="3" borderId="2" xfId="0" applyFont="1" applyFill="1" applyBorder="1" applyAlignment="1">
      <alignment horizontal="left" vertical="center" wrapText="1"/>
    </xf>
    <xf numFmtId="0" fontId="3" fillId="3" borderId="3" xfId="0" applyFont="1" applyFill="1" applyBorder="1" applyAlignment="1">
      <alignment horizontal="left" vertical="center" wrapText="1"/>
    </xf>
    <xf numFmtId="0" fontId="6" fillId="2" borderId="8" xfId="0" applyFont="1" applyFill="1" applyBorder="1" applyAlignment="1">
      <alignment horizontal="left" vertical="center"/>
    </xf>
    <xf numFmtId="0" fontId="6" fillId="2" borderId="9" xfId="0" applyFont="1" applyFill="1" applyBorder="1" applyAlignment="1">
      <alignment horizontal="left" vertical="center"/>
    </xf>
    <xf numFmtId="0" fontId="3" fillId="0" borderId="0" xfId="0" applyFont="1" applyAlignment="1">
      <alignment horizontal="justify" vertical="top" wrapText="1"/>
    </xf>
    <xf numFmtId="0" fontId="6" fillId="0" borderId="8" xfId="0" applyFont="1" applyBorder="1" applyAlignment="1">
      <alignment horizontal="center" vertical="top" wrapText="1"/>
    </xf>
    <xf numFmtId="0" fontId="6" fillId="0" borderId="9" xfId="0" applyFont="1" applyBorder="1" applyAlignment="1">
      <alignment horizontal="center" vertical="top" wrapText="1"/>
    </xf>
    <xf numFmtId="0" fontId="12" fillId="6" borderId="2" xfId="0" applyFont="1" applyFill="1" applyBorder="1" applyAlignment="1">
      <alignment horizontal="center" vertical="center"/>
    </xf>
    <xf numFmtId="0" fontId="12" fillId="6" borderId="3" xfId="0" applyFont="1" applyFill="1" applyBorder="1" applyAlignment="1">
      <alignment horizontal="center" vertical="center"/>
    </xf>
    <xf numFmtId="0" fontId="3" fillId="6" borderId="2" xfId="0" applyFont="1" applyFill="1" applyBorder="1" applyAlignment="1">
      <alignment horizontal="center" vertical="center"/>
    </xf>
    <xf numFmtId="0" fontId="3" fillId="6" borderId="3" xfId="0" applyFont="1" applyFill="1" applyBorder="1" applyAlignment="1">
      <alignment horizontal="center" vertical="center"/>
    </xf>
    <xf numFmtId="0" fontId="1" fillId="2" borderId="2" xfId="0" applyFont="1" applyFill="1" applyBorder="1" applyAlignment="1">
      <alignment horizontal="left" vertical="center"/>
    </xf>
    <xf numFmtId="0" fontId="1" fillId="2" borderId="3" xfId="0" applyFont="1" applyFill="1" applyBorder="1" applyAlignment="1">
      <alignment horizontal="left" vertical="center"/>
    </xf>
    <xf numFmtId="0" fontId="5" fillId="8" borderId="0" xfId="0" applyFont="1" applyFill="1" applyAlignment="1">
      <alignment horizontal="center" vertical="center"/>
    </xf>
    <xf numFmtId="0" fontId="1" fillId="0" borderId="1" xfId="0" applyFont="1" applyBorder="1" applyAlignment="1">
      <alignment horizontal="justify" vertical="top" wrapText="1"/>
    </xf>
    <xf numFmtId="49" fontId="2" fillId="7" borderId="7" xfId="0" applyNumberFormat="1" applyFont="1" applyFill="1" applyBorder="1" applyAlignment="1">
      <alignment horizontal="center" vertical="center" wrapText="1"/>
    </xf>
    <xf numFmtId="0" fontId="1" fillId="0" borderId="0" xfId="0" applyFont="1" applyAlignment="1">
      <alignment horizontal="left" vertical="top" wrapText="1"/>
    </xf>
    <xf numFmtId="0" fontId="3" fillId="0" borderId="5" xfId="0" applyFont="1" applyBorder="1" applyAlignment="1">
      <alignment horizontal="center" vertical="center"/>
    </xf>
    <xf numFmtId="49" fontId="2" fillId="7" borderId="7" xfId="0" applyNumberFormat="1" applyFont="1" applyFill="1" applyBorder="1" applyAlignment="1">
      <alignment horizontal="center" vertical="top" wrapText="1"/>
    </xf>
    <xf numFmtId="0" fontId="6" fillId="0" borderId="6" xfId="0" applyFont="1" applyBorder="1" applyAlignment="1">
      <alignment horizontal="center" vertical="center" wrapText="1"/>
    </xf>
    <xf numFmtId="0" fontId="0" fillId="0" borderId="0" xfId="0" applyAlignment="1">
      <alignment horizontal="right"/>
    </xf>
    <xf numFmtId="0" fontId="1" fillId="0" borderId="0" xfId="0" applyFont="1" applyAlignment="1">
      <alignment horizontal="center" wrapText="1"/>
    </xf>
    <xf numFmtId="0" fontId="1" fillId="0" borderId="0" xfId="0" applyFont="1" applyAlignment="1">
      <alignment horizontal="justify" vertical="top" wrapText="1"/>
    </xf>
    <xf numFmtId="0" fontId="2" fillId="0" borderId="0" xfId="0" applyFont="1" applyAlignment="1">
      <alignment horizontal="left" vertical="center" wrapText="1"/>
    </xf>
    <xf numFmtId="0" fontId="3" fillId="4" borderId="2" xfId="0" applyFont="1" applyFill="1" applyBorder="1" applyAlignment="1">
      <alignment horizontal="right" vertical="center"/>
    </xf>
    <xf numFmtId="0" fontId="3" fillId="4" borderId="7" xfId="0" applyFont="1" applyFill="1" applyBorder="1" applyAlignment="1">
      <alignment horizontal="right" vertical="center"/>
    </xf>
    <xf numFmtId="0" fontId="3" fillId="4" borderId="3" xfId="0" applyFont="1" applyFill="1" applyBorder="1" applyAlignment="1">
      <alignment horizontal="right" vertical="center"/>
    </xf>
    <xf numFmtId="0" fontId="2" fillId="2" borderId="0" xfId="0" applyFont="1" applyFill="1" applyAlignment="1">
      <alignment horizontal="left" vertical="center" wrapText="1"/>
    </xf>
    <xf numFmtId="0" fontId="3" fillId="4" borderId="7" xfId="0" applyFont="1" applyFill="1" applyBorder="1" applyAlignment="1">
      <alignment horizontal="left" vertical="center" indent="1"/>
    </xf>
    <xf numFmtId="0" fontId="3" fillId="4" borderId="3" xfId="0" applyFont="1" applyFill="1" applyBorder="1" applyAlignment="1">
      <alignment horizontal="left" vertical="center" indent="1"/>
    </xf>
    <xf numFmtId="0" fontId="3" fillId="4" borderId="2" xfId="0" applyFont="1" applyFill="1" applyBorder="1" applyAlignment="1">
      <alignment horizontal="center" vertical="center"/>
    </xf>
    <xf numFmtId="0" fontId="3" fillId="4" borderId="7" xfId="0" applyFont="1" applyFill="1" applyBorder="1" applyAlignment="1">
      <alignment horizontal="center" vertical="center"/>
    </xf>
    <xf numFmtId="0" fontId="3" fillId="4" borderId="3" xfId="0" applyFont="1" applyFill="1" applyBorder="1" applyAlignment="1">
      <alignment horizontal="center" vertical="center"/>
    </xf>
    <xf numFmtId="0" fontId="6" fillId="5" borderId="7" xfId="0" applyFont="1" applyFill="1" applyBorder="1" applyAlignment="1">
      <alignment horizontal="left" vertical="center" wrapText="1"/>
    </xf>
    <xf numFmtId="0" fontId="6" fillId="5" borderId="3" xfId="0" applyFont="1" applyFill="1" applyBorder="1" applyAlignment="1">
      <alignment horizontal="left" vertical="center" wrapText="1"/>
    </xf>
    <xf numFmtId="0" fontId="1" fillId="2" borderId="7" xfId="0" applyFont="1" applyFill="1" applyBorder="1" applyAlignment="1">
      <alignment vertical="center"/>
    </xf>
    <xf numFmtId="0" fontId="1" fillId="2" borderId="3" xfId="0" applyFont="1" applyFill="1" applyBorder="1" applyAlignment="1">
      <alignment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5" fillId="2" borderId="2" xfId="0" applyFont="1" applyFill="1" applyBorder="1" applyAlignment="1">
      <alignment horizontal="left" vertical="center"/>
    </xf>
    <xf numFmtId="0" fontId="15" fillId="2" borderId="3" xfId="0" applyFont="1" applyFill="1" applyBorder="1" applyAlignment="1">
      <alignment horizontal="left" vertical="center"/>
    </xf>
    <xf numFmtId="164" fontId="1" fillId="0" borderId="0" xfId="1" applyFont="1" applyAlignment="1">
      <alignment horizontal="center" vertical="top" wrapText="1"/>
    </xf>
    <xf numFmtId="0" fontId="14" fillId="0" borderId="6" xfId="0" applyFont="1" applyBorder="1" applyAlignment="1">
      <alignment horizontal="center"/>
    </xf>
    <xf numFmtId="0" fontId="14" fillId="0" borderId="9" xfId="0" applyFont="1" applyBorder="1" applyAlignment="1">
      <alignment horizontal="center"/>
    </xf>
    <xf numFmtId="0" fontId="7" fillId="0" borderId="6" xfId="0" applyFont="1" applyBorder="1" applyAlignment="1">
      <alignment horizontal="center" vertical="center" wrapText="1"/>
    </xf>
    <xf numFmtId="0" fontId="14" fillId="0" borderId="0" xfId="0" applyFont="1" applyAlignment="1">
      <alignment horizontal="justify" vertical="top" wrapText="1"/>
    </xf>
    <xf numFmtId="0" fontId="3" fillId="6" borderId="2" xfId="0" applyFont="1" applyFill="1" applyBorder="1" applyAlignment="1">
      <alignment horizontal="center" vertical="top"/>
    </xf>
    <xf numFmtId="0" fontId="3" fillId="6" borderId="3" xfId="0" applyFont="1" applyFill="1" applyBorder="1" applyAlignment="1">
      <alignment horizontal="center" vertical="top"/>
    </xf>
    <xf numFmtId="0" fontId="13" fillId="0" borderId="0" xfId="0" applyFont="1" applyAlignment="1">
      <alignment horizontal="center" vertical="center" wrapText="1"/>
    </xf>
    <xf numFmtId="0" fontId="1" fillId="0" borderId="0" xfId="0" applyFont="1" applyAlignment="1">
      <alignment horizontal="center"/>
    </xf>
    <xf numFmtId="49" fontId="4" fillId="0" borderId="0" xfId="0" applyNumberFormat="1" applyFont="1" applyAlignment="1">
      <alignment horizontal="justify" vertical="top" wrapText="1"/>
    </xf>
    <xf numFmtId="0" fontId="10" fillId="0" borderId="0" xfId="0" applyFont="1" applyAlignment="1">
      <alignment horizontal="left" vertical="center" wrapText="1"/>
    </xf>
    <xf numFmtId="0" fontId="6" fillId="0" borderId="0" xfId="0" applyFont="1" applyAlignment="1">
      <alignment horizontal="left" vertical="top" wrapText="1"/>
    </xf>
    <xf numFmtId="0" fontId="6" fillId="0" borderId="0" xfId="0" applyFont="1" applyAlignment="1">
      <alignment horizontal="left"/>
    </xf>
    <xf numFmtId="0" fontId="11" fillId="0" borderId="0" xfId="0" applyFont="1" applyAlignment="1">
      <alignment horizontal="left" vertical="center" wrapText="1"/>
    </xf>
    <xf numFmtId="0" fontId="9" fillId="0" borderId="0" xfId="0" applyFont="1" applyAlignment="1">
      <alignment horizontal="left"/>
    </xf>
    <xf numFmtId="0" fontId="1" fillId="0" borderId="4" xfId="0" applyFont="1" applyBorder="1" applyAlignment="1">
      <alignment horizontal="center"/>
    </xf>
    <xf numFmtId="0" fontId="0" fillId="0" borderId="0" xfId="0" applyAlignment="1">
      <alignment horizontal="left"/>
    </xf>
    <xf numFmtId="0" fontId="2" fillId="3" borderId="2" xfId="0" applyFont="1" applyFill="1" applyBorder="1" applyAlignment="1">
      <alignment horizontal="left" vertical="center"/>
    </xf>
    <xf numFmtId="0" fontId="2" fillId="3" borderId="3" xfId="0" applyFont="1" applyFill="1" applyBorder="1" applyAlignment="1">
      <alignment horizontal="left" vertical="center"/>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12" fillId="6" borderId="1" xfId="0" applyFont="1" applyFill="1" applyBorder="1" applyAlignment="1">
      <alignment horizontal="center" vertical="top" wrapText="1"/>
    </xf>
    <xf numFmtId="0" fontId="2" fillId="0" borderId="0" xfId="0" applyFont="1" applyAlignment="1">
      <alignment horizontal="justify" vertical="top"/>
    </xf>
    <xf numFmtId="0" fontId="2" fillId="0" borderId="0" xfId="0" applyFont="1" applyAlignment="1">
      <alignment horizontal="left" vertical="top" wrapText="1"/>
    </xf>
  </cellXfs>
  <cellStyles count="2">
    <cellStyle name="Normalno" xfId="0" builtinId="0"/>
    <cellStyle name="Zarez"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74"/>
  <sheetViews>
    <sheetView tabSelected="1" topLeftCell="B1" zoomScaleNormal="100" workbookViewId="0">
      <selection activeCell="B1" sqref="B1:F1"/>
    </sheetView>
  </sheetViews>
  <sheetFormatPr defaultRowHeight="15" x14ac:dyDescent="0.25"/>
  <cols>
    <col min="1" max="1" width="0.7109375" customWidth="1"/>
    <col min="2" max="2" width="3.5703125" style="82" customWidth="1"/>
    <col min="3" max="3" width="11.28515625" customWidth="1"/>
    <col min="4" max="4" width="50.7109375" customWidth="1"/>
    <col min="5" max="6" width="12.7109375" style="4" customWidth="1"/>
  </cols>
  <sheetData>
    <row r="1" spans="2:6" ht="69" customHeight="1" x14ac:dyDescent="0.25">
      <c r="B1" s="138" t="s">
        <v>131</v>
      </c>
      <c r="C1" s="138"/>
      <c r="D1" s="138"/>
      <c r="E1" s="138"/>
      <c r="F1" s="138"/>
    </row>
    <row r="2" spans="2:6" x14ac:dyDescent="0.25">
      <c r="B2" s="60"/>
      <c r="C2" s="1"/>
    </row>
    <row r="3" spans="2:6" x14ac:dyDescent="0.25">
      <c r="B3" s="60"/>
      <c r="C3" s="1"/>
    </row>
    <row r="4" spans="2:6" x14ac:dyDescent="0.25">
      <c r="B4" s="60"/>
      <c r="C4" s="1"/>
    </row>
    <row r="5" spans="2:6" ht="36.75" customHeight="1" x14ac:dyDescent="0.25">
      <c r="B5" s="164" t="s">
        <v>120</v>
      </c>
      <c r="C5" s="164"/>
      <c r="D5" s="164"/>
      <c r="E5" s="164"/>
      <c r="F5" s="164"/>
    </row>
    <row r="6" spans="2:6" ht="15" customHeight="1" x14ac:dyDescent="0.25">
      <c r="B6" s="165"/>
      <c r="C6" s="165"/>
      <c r="D6" s="165"/>
      <c r="E6" s="165"/>
      <c r="F6" s="165"/>
    </row>
    <row r="7" spans="2:6" ht="57" customHeight="1" x14ac:dyDescent="0.25">
      <c r="B7" s="166" t="s">
        <v>121</v>
      </c>
      <c r="C7" s="166"/>
      <c r="D7" s="166"/>
      <c r="E7" s="166"/>
      <c r="F7" s="166"/>
    </row>
    <row r="8" spans="2:6" ht="32.25" customHeight="1" x14ac:dyDescent="0.25">
      <c r="B8" s="138" t="s">
        <v>122</v>
      </c>
      <c r="C8" s="138"/>
      <c r="D8" s="138"/>
      <c r="E8" s="138"/>
      <c r="F8" s="138"/>
    </row>
    <row r="9" spans="2:6" ht="17.25" customHeight="1" x14ac:dyDescent="0.25">
      <c r="B9" s="138"/>
      <c r="C9" s="138"/>
      <c r="D9" s="138"/>
      <c r="E9" s="138"/>
      <c r="F9" s="138"/>
    </row>
    <row r="10" spans="2:6" ht="38.25" customHeight="1" x14ac:dyDescent="0.25">
      <c r="B10" s="167" t="s">
        <v>123</v>
      </c>
      <c r="C10" s="167"/>
      <c r="D10" s="167"/>
      <c r="E10" s="167"/>
      <c r="F10" s="167"/>
    </row>
    <row r="11" spans="2:6" ht="15" customHeight="1" x14ac:dyDescent="0.25">
      <c r="B11" s="168" t="s">
        <v>46</v>
      </c>
      <c r="C11" s="168"/>
      <c r="D11" s="168"/>
      <c r="E11" s="168"/>
      <c r="F11" s="168"/>
    </row>
    <row r="12" spans="2:6" ht="15" customHeight="1" x14ac:dyDescent="0.25">
      <c r="B12" s="169" t="s">
        <v>47</v>
      </c>
      <c r="C12" s="169"/>
      <c r="D12" s="169"/>
      <c r="E12" s="169"/>
      <c r="F12" s="169"/>
    </row>
    <row r="13" spans="2:6" ht="15" customHeight="1" x14ac:dyDescent="0.25">
      <c r="B13" s="169" t="s">
        <v>48</v>
      </c>
      <c r="C13" s="169"/>
      <c r="D13" s="169"/>
      <c r="E13" s="169"/>
      <c r="F13" s="169"/>
    </row>
    <row r="14" spans="2:6" ht="15" customHeight="1" x14ac:dyDescent="0.25">
      <c r="B14" s="169" t="s">
        <v>49</v>
      </c>
      <c r="C14" s="169"/>
      <c r="D14" s="169"/>
      <c r="E14" s="169"/>
      <c r="F14" s="169"/>
    </row>
    <row r="15" spans="2:6" ht="15" customHeight="1" x14ac:dyDescent="0.25">
      <c r="B15" s="169" t="s">
        <v>50</v>
      </c>
      <c r="C15" s="169"/>
      <c r="D15" s="169"/>
      <c r="E15" s="169"/>
      <c r="F15" s="169"/>
    </row>
    <row r="16" spans="2:6" ht="15" customHeight="1" x14ac:dyDescent="0.25">
      <c r="B16" s="157"/>
      <c r="C16" s="157"/>
      <c r="D16" s="157"/>
      <c r="E16" s="157"/>
      <c r="F16" s="157"/>
    </row>
    <row r="17" spans="1:6" ht="15" customHeight="1" x14ac:dyDescent="0.25">
      <c r="B17" s="157"/>
      <c r="C17" s="157"/>
      <c r="D17" s="157"/>
      <c r="E17" s="157"/>
      <c r="F17" s="157"/>
    </row>
    <row r="18" spans="1:6" ht="25.5" customHeight="1" x14ac:dyDescent="0.25">
      <c r="B18" s="170" t="s">
        <v>124</v>
      </c>
      <c r="C18" s="170"/>
      <c r="D18" s="170"/>
      <c r="E18" s="170"/>
      <c r="F18" s="170"/>
    </row>
    <row r="19" spans="1:6" x14ac:dyDescent="0.25">
      <c r="B19" s="171" t="s">
        <v>57</v>
      </c>
      <c r="C19" s="171"/>
      <c r="D19" s="171"/>
      <c r="E19" s="171"/>
      <c r="F19" s="171"/>
    </row>
    <row r="20" spans="1:6" x14ac:dyDescent="0.25">
      <c r="B20" s="171" t="s">
        <v>56</v>
      </c>
      <c r="C20" s="171"/>
      <c r="D20" s="171"/>
      <c r="E20" s="171"/>
      <c r="F20" s="171"/>
    </row>
    <row r="21" spans="1:6" x14ac:dyDescent="0.25">
      <c r="B21" s="171" t="s">
        <v>58</v>
      </c>
      <c r="C21" s="171"/>
      <c r="D21" s="171"/>
      <c r="E21" s="171"/>
      <c r="F21" s="171"/>
    </row>
    <row r="22" spans="1:6" x14ac:dyDescent="0.25">
      <c r="B22" s="171" t="s">
        <v>59</v>
      </c>
      <c r="C22" s="171"/>
      <c r="D22" s="171"/>
      <c r="E22" s="171"/>
      <c r="F22" s="171"/>
    </row>
    <row r="23" spans="1:6" x14ac:dyDescent="0.25">
      <c r="B23" s="171" t="s">
        <v>60</v>
      </c>
      <c r="C23" s="171"/>
      <c r="D23" s="171"/>
      <c r="E23" s="171"/>
      <c r="F23" s="171"/>
    </row>
    <row r="24" spans="1:6" x14ac:dyDescent="0.25">
      <c r="B24" s="171" t="s">
        <v>61</v>
      </c>
      <c r="C24" s="171"/>
      <c r="D24" s="171"/>
      <c r="E24" s="171"/>
      <c r="F24" s="171"/>
    </row>
    <row r="25" spans="1:6" x14ac:dyDescent="0.25">
      <c r="B25" s="171" t="s">
        <v>62</v>
      </c>
      <c r="C25" s="171"/>
      <c r="D25" s="171"/>
      <c r="E25" s="171"/>
      <c r="F25" s="171"/>
    </row>
    <row r="26" spans="1:6" x14ac:dyDescent="0.25">
      <c r="B26" s="171" t="s">
        <v>63</v>
      </c>
      <c r="C26" s="171"/>
      <c r="D26" s="171"/>
      <c r="E26" s="171"/>
      <c r="F26" s="171"/>
    </row>
    <row r="27" spans="1:6" x14ac:dyDescent="0.25">
      <c r="B27" s="171" t="s">
        <v>64</v>
      </c>
      <c r="C27" s="171"/>
      <c r="D27" s="171"/>
      <c r="E27" s="171"/>
      <c r="F27" s="171"/>
    </row>
    <row r="28" spans="1:6" ht="25.5" customHeight="1" x14ac:dyDescent="0.25">
      <c r="B28" s="61"/>
      <c r="C28" s="39"/>
      <c r="D28" s="39"/>
      <c r="E28" s="39"/>
      <c r="F28" s="39"/>
    </row>
    <row r="29" spans="1:6" ht="33.6" customHeight="1" x14ac:dyDescent="0.25">
      <c r="A29" s="51"/>
      <c r="B29" s="161" t="s">
        <v>125</v>
      </c>
      <c r="C29" s="161"/>
      <c r="D29" s="161"/>
      <c r="E29" s="161"/>
      <c r="F29" s="161"/>
    </row>
    <row r="30" spans="1:6" x14ac:dyDescent="0.25">
      <c r="B30" s="61"/>
      <c r="C30" s="39"/>
      <c r="D30" s="39"/>
      <c r="E30" s="39"/>
      <c r="F30" s="39"/>
    </row>
    <row r="31" spans="1:6" x14ac:dyDescent="0.25">
      <c r="B31" s="61"/>
      <c r="C31" s="39"/>
      <c r="D31" s="39"/>
      <c r="E31" s="39"/>
      <c r="F31" s="39"/>
    </row>
    <row r="32" spans="1:6" x14ac:dyDescent="0.25">
      <c r="B32" s="61"/>
      <c r="C32" s="39"/>
      <c r="D32" s="39"/>
      <c r="E32" s="39"/>
      <c r="F32" s="39"/>
    </row>
    <row r="33" spans="2:6" x14ac:dyDescent="0.25">
      <c r="B33" s="61"/>
      <c r="C33" s="39"/>
      <c r="D33" s="39"/>
      <c r="E33" s="39"/>
      <c r="F33" s="39"/>
    </row>
    <row r="34" spans="2:6" x14ac:dyDescent="0.25">
      <c r="B34" s="61"/>
      <c r="C34" s="39"/>
      <c r="D34" s="39"/>
      <c r="E34" s="39"/>
      <c r="F34" s="39"/>
    </row>
    <row r="35" spans="2:6" x14ac:dyDescent="0.25">
      <c r="B35" s="61"/>
      <c r="C35" s="39"/>
      <c r="D35" s="39"/>
      <c r="E35" s="39"/>
      <c r="F35" s="39"/>
    </row>
    <row r="36" spans="2:6" x14ac:dyDescent="0.25">
      <c r="B36" s="61"/>
      <c r="C36" s="39"/>
      <c r="D36" s="39"/>
      <c r="E36" s="39"/>
      <c r="F36" s="39"/>
    </row>
    <row r="37" spans="2:6" x14ac:dyDescent="0.25">
      <c r="B37" s="61"/>
      <c r="C37" s="39"/>
      <c r="D37" s="39"/>
      <c r="E37" s="39"/>
      <c r="F37" s="39"/>
    </row>
    <row r="38" spans="2:6" x14ac:dyDescent="0.25">
      <c r="B38" s="61"/>
      <c r="C38" s="39"/>
      <c r="D38" s="39"/>
      <c r="E38" s="39"/>
      <c r="F38" s="39"/>
    </row>
    <row r="39" spans="2:6" x14ac:dyDescent="0.25">
      <c r="B39" s="61"/>
      <c r="C39" s="39"/>
      <c r="D39" s="39"/>
      <c r="E39" s="39"/>
      <c r="F39" s="39"/>
    </row>
    <row r="40" spans="2:6" x14ac:dyDescent="0.25">
      <c r="B40" s="173"/>
      <c r="C40" s="173"/>
      <c r="D40" s="173"/>
      <c r="E40" s="22"/>
      <c r="F40" s="22"/>
    </row>
    <row r="41" spans="2:6" ht="15" customHeight="1" x14ac:dyDescent="0.25">
      <c r="B41" s="62"/>
      <c r="C41" s="9"/>
      <c r="D41" s="9"/>
      <c r="E41" s="23"/>
      <c r="F41" s="23"/>
    </row>
    <row r="42" spans="2:6" ht="15" customHeight="1" x14ac:dyDescent="0.25">
      <c r="B42" s="62"/>
      <c r="C42" s="9"/>
      <c r="D42" s="9"/>
      <c r="E42" s="23"/>
      <c r="F42" s="23"/>
    </row>
    <row r="43" spans="2:6" ht="29.25" customHeight="1" x14ac:dyDescent="0.25">
      <c r="B43" s="98" t="s">
        <v>31</v>
      </c>
      <c r="C43" s="134" t="s">
        <v>32</v>
      </c>
      <c r="D43" s="134"/>
      <c r="E43" s="134"/>
      <c r="F43" s="134"/>
    </row>
    <row r="44" spans="2:6" ht="15" customHeight="1" x14ac:dyDescent="0.25">
      <c r="B44" s="62"/>
      <c r="C44" s="9"/>
      <c r="D44" s="9"/>
      <c r="E44" s="23"/>
      <c r="F44" s="23"/>
    </row>
    <row r="45" spans="2:6" ht="15" customHeight="1" x14ac:dyDescent="0.25">
      <c r="B45" s="90" t="s">
        <v>90</v>
      </c>
      <c r="C45" s="162" t="s">
        <v>51</v>
      </c>
      <c r="D45" s="163"/>
      <c r="E45" s="91" t="s">
        <v>45</v>
      </c>
      <c r="F45" s="91" t="s">
        <v>88</v>
      </c>
    </row>
    <row r="46" spans="2:6" ht="15.75" customHeight="1" x14ac:dyDescent="0.25">
      <c r="B46" s="63"/>
      <c r="C46" s="16"/>
      <c r="D46" s="17"/>
      <c r="E46" s="18"/>
      <c r="F46" s="18"/>
    </row>
    <row r="47" spans="2:6" ht="15" customHeight="1" x14ac:dyDescent="0.25">
      <c r="B47" s="84" t="s">
        <v>0</v>
      </c>
      <c r="C47" s="112" t="s">
        <v>92</v>
      </c>
      <c r="D47" s="113"/>
      <c r="E47" s="41">
        <f>SUM(E48)</f>
        <v>40000</v>
      </c>
      <c r="F47" s="41">
        <f>SUM(F48)</f>
        <v>24750</v>
      </c>
    </row>
    <row r="48" spans="2:6" ht="14.1" customHeight="1" x14ac:dyDescent="0.25">
      <c r="B48" s="158"/>
      <c r="C48" s="114" t="s">
        <v>23</v>
      </c>
      <c r="D48" s="118" t="s">
        <v>22</v>
      </c>
      <c r="E48" s="110">
        <v>40000</v>
      </c>
      <c r="F48" s="110">
        <v>24750</v>
      </c>
    </row>
    <row r="49" spans="2:6" ht="14.1" customHeight="1" x14ac:dyDescent="0.25">
      <c r="B49" s="159"/>
      <c r="C49" s="115"/>
      <c r="D49" s="119"/>
      <c r="E49" s="111"/>
      <c r="F49" s="111"/>
    </row>
    <row r="50" spans="2:6" x14ac:dyDescent="0.25">
      <c r="B50" s="60"/>
      <c r="C50" s="1"/>
      <c r="D50" s="1"/>
      <c r="E50" s="1"/>
      <c r="F50" s="1"/>
    </row>
    <row r="51" spans="2:6" x14ac:dyDescent="0.25">
      <c r="B51" s="108" t="s">
        <v>98</v>
      </c>
      <c r="C51" s="108"/>
      <c r="D51" s="108"/>
      <c r="E51" s="101">
        <f>SUM(E47)</f>
        <v>40000</v>
      </c>
      <c r="F51" s="101">
        <f>SUM(F47)</f>
        <v>24750</v>
      </c>
    </row>
    <row r="52" spans="2:6" x14ac:dyDescent="0.25">
      <c r="B52" s="60"/>
      <c r="C52" s="1"/>
      <c r="D52" s="1"/>
      <c r="E52" s="1"/>
      <c r="F52" s="1"/>
    </row>
    <row r="53" spans="2:6" ht="41.25" customHeight="1" x14ac:dyDescent="0.25">
      <c r="B53" s="106" t="s">
        <v>102</v>
      </c>
      <c r="C53" s="106"/>
      <c r="D53" s="106"/>
      <c r="E53" s="106"/>
      <c r="F53" s="106"/>
    </row>
    <row r="54" spans="2:6" x14ac:dyDescent="0.25">
      <c r="B54" s="60"/>
      <c r="C54" s="1"/>
      <c r="D54" s="1"/>
      <c r="E54" s="1"/>
      <c r="F54" s="1"/>
    </row>
    <row r="55" spans="2:6" x14ac:dyDescent="0.25">
      <c r="B55" s="60"/>
      <c r="C55" s="1"/>
      <c r="D55" s="1"/>
      <c r="E55" s="1"/>
      <c r="F55" s="1"/>
    </row>
    <row r="56" spans="2:6" ht="30" customHeight="1" x14ac:dyDescent="0.25">
      <c r="B56" s="60"/>
      <c r="C56" s="1"/>
      <c r="D56" s="88" t="s">
        <v>37</v>
      </c>
      <c r="E56" s="89">
        <f>SUM(E47)</f>
        <v>40000</v>
      </c>
      <c r="F56" s="89">
        <f>SUM(F47)</f>
        <v>24750</v>
      </c>
    </row>
    <row r="57" spans="2:6" ht="15" customHeight="1" x14ac:dyDescent="0.25">
      <c r="B57" s="62"/>
      <c r="C57" s="9"/>
      <c r="D57" s="9"/>
      <c r="E57" s="23"/>
      <c r="F57" s="23"/>
    </row>
    <row r="58" spans="2:6" ht="15" customHeight="1" x14ac:dyDescent="0.25">
      <c r="B58" s="62"/>
      <c r="C58" s="9"/>
      <c r="D58" s="9"/>
      <c r="E58" s="23"/>
      <c r="F58" s="23"/>
    </row>
    <row r="59" spans="2:6" ht="14.1" customHeight="1" x14ac:dyDescent="0.25">
      <c r="B59" s="172"/>
      <c r="C59" s="172"/>
      <c r="D59" s="172"/>
      <c r="E59" s="172"/>
      <c r="F59" s="172"/>
    </row>
    <row r="60" spans="2:6" ht="14.1" customHeight="1" x14ac:dyDescent="0.25">
      <c r="B60" s="98" t="s">
        <v>26</v>
      </c>
      <c r="C60" s="134" t="s">
        <v>5</v>
      </c>
      <c r="D60" s="134"/>
      <c r="E60" s="134"/>
      <c r="F60" s="134"/>
    </row>
    <row r="61" spans="2:6" x14ac:dyDescent="0.25">
      <c r="B61" s="63"/>
      <c r="C61" s="16"/>
      <c r="D61" s="17"/>
      <c r="E61" s="18"/>
      <c r="F61" s="18"/>
    </row>
    <row r="62" spans="2:6" ht="30" customHeight="1" x14ac:dyDescent="0.25">
      <c r="B62" s="90" t="s">
        <v>90</v>
      </c>
      <c r="C62" s="176" t="s">
        <v>51</v>
      </c>
      <c r="D62" s="176"/>
      <c r="E62" s="95" t="s">
        <v>45</v>
      </c>
      <c r="F62" s="91" t="s">
        <v>88</v>
      </c>
    </row>
    <row r="63" spans="2:6" ht="15.75" customHeight="1" x14ac:dyDescent="0.25">
      <c r="B63" s="63"/>
      <c r="C63" s="16"/>
      <c r="D63" s="17"/>
      <c r="E63" s="18"/>
      <c r="F63" s="18"/>
    </row>
    <row r="64" spans="2:6" ht="15" customHeight="1" x14ac:dyDescent="0.25">
      <c r="B64" s="84" t="s">
        <v>0</v>
      </c>
      <c r="C64" s="174" t="s">
        <v>35</v>
      </c>
      <c r="D64" s="175"/>
      <c r="E64" s="41">
        <f>SUM(E65+E66)</f>
        <v>90600</v>
      </c>
      <c r="F64" s="41">
        <f>SUM(F65+F66)</f>
        <v>27556.25</v>
      </c>
    </row>
    <row r="65" spans="2:6" ht="15" customHeight="1" x14ac:dyDescent="0.25">
      <c r="B65" s="158"/>
      <c r="C65" s="160"/>
      <c r="D65" s="58" t="s">
        <v>75</v>
      </c>
      <c r="E65" s="7">
        <v>46800</v>
      </c>
      <c r="F65" s="7">
        <v>27556.25</v>
      </c>
    </row>
    <row r="66" spans="2:6" ht="15" customHeight="1" x14ac:dyDescent="0.25">
      <c r="B66" s="158"/>
      <c r="C66" s="160"/>
      <c r="D66" s="58" t="s">
        <v>21</v>
      </c>
      <c r="E66" s="7">
        <v>43800</v>
      </c>
      <c r="F66" s="49">
        <v>0</v>
      </c>
    </row>
    <row r="67" spans="2:6" ht="15" customHeight="1" x14ac:dyDescent="0.25">
      <c r="B67" s="67"/>
      <c r="C67" s="33"/>
      <c r="D67" s="34"/>
      <c r="E67" s="35"/>
      <c r="F67" s="35"/>
    </row>
    <row r="68" spans="2:6" ht="15" customHeight="1" x14ac:dyDescent="0.25">
      <c r="B68" s="68"/>
      <c r="C68" s="19"/>
      <c r="D68" s="27"/>
      <c r="E68" s="28"/>
      <c r="F68" s="28"/>
    </row>
    <row r="69" spans="2:6" ht="15" customHeight="1" x14ac:dyDescent="0.25">
      <c r="B69" s="84" t="s">
        <v>2</v>
      </c>
      <c r="C69" s="112" t="s">
        <v>69</v>
      </c>
      <c r="D69" s="113"/>
      <c r="E69" s="41">
        <f>SUM(E70+E71)</f>
        <v>120000</v>
      </c>
      <c r="F69" s="41">
        <f>SUM(F70+F71)</f>
        <v>0</v>
      </c>
    </row>
    <row r="70" spans="2:6" ht="15" customHeight="1" x14ac:dyDescent="0.25">
      <c r="B70" s="158"/>
      <c r="C70" s="114" t="s">
        <v>23</v>
      </c>
      <c r="D70" s="6" t="s">
        <v>21</v>
      </c>
      <c r="E70" s="7">
        <v>110000</v>
      </c>
      <c r="F70" s="7">
        <v>0</v>
      </c>
    </row>
    <row r="71" spans="2:6" ht="15" customHeight="1" x14ac:dyDescent="0.25">
      <c r="B71" s="159"/>
      <c r="C71" s="115"/>
      <c r="D71" s="11" t="s">
        <v>24</v>
      </c>
      <c r="E71" s="37">
        <v>10000</v>
      </c>
      <c r="F71" s="37">
        <v>0</v>
      </c>
    </row>
    <row r="72" spans="2:6" ht="15" customHeight="1" x14ac:dyDescent="0.25">
      <c r="B72" s="68"/>
      <c r="C72" s="19"/>
      <c r="D72" s="27"/>
      <c r="E72" s="28"/>
      <c r="F72" s="28"/>
    </row>
    <row r="73" spans="2:6" ht="15" customHeight="1" x14ac:dyDescent="0.25">
      <c r="B73" s="68"/>
      <c r="C73" s="19"/>
      <c r="D73" s="27"/>
      <c r="E73" s="28"/>
      <c r="F73" s="28"/>
    </row>
    <row r="74" spans="2:6" ht="15" customHeight="1" x14ac:dyDescent="0.25">
      <c r="B74" s="84" t="s">
        <v>3</v>
      </c>
      <c r="C74" s="112" t="s">
        <v>71</v>
      </c>
      <c r="D74" s="113"/>
      <c r="E74" s="41">
        <f>SUM(E75)</f>
        <v>40000</v>
      </c>
      <c r="F74" s="41">
        <f>SUM(F75)</f>
        <v>16497.5</v>
      </c>
    </row>
    <row r="75" spans="2:6" ht="15" customHeight="1" x14ac:dyDescent="0.25">
      <c r="B75" s="158"/>
      <c r="C75" s="114" t="s">
        <v>23</v>
      </c>
      <c r="D75" s="118" t="s">
        <v>74</v>
      </c>
      <c r="E75" s="110">
        <v>40000</v>
      </c>
      <c r="F75" s="110">
        <v>16497.5</v>
      </c>
    </row>
    <row r="76" spans="2:6" ht="15" customHeight="1" x14ac:dyDescent="0.25">
      <c r="B76" s="159"/>
      <c r="C76" s="115"/>
      <c r="D76" s="119"/>
      <c r="E76" s="111"/>
      <c r="F76" s="111"/>
    </row>
    <row r="77" spans="2:6" ht="15" customHeight="1" x14ac:dyDescent="0.25">
      <c r="B77" s="68"/>
      <c r="C77" s="19"/>
      <c r="D77" s="27"/>
      <c r="E77" s="28"/>
      <c r="F77" s="28"/>
    </row>
    <row r="78" spans="2:6" ht="15" customHeight="1" x14ac:dyDescent="0.25">
      <c r="B78" s="68"/>
      <c r="C78" s="19"/>
      <c r="D78" s="27"/>
      <c r="E78" s="28"/>
      <c r="F78" s="28"/>
    </row>
    <row r="79" spans="2:6" ht="15" customHeight="1" x14ac:dyDescent="0.25">
      <c r="B79" s="84" t="s">
        <v>6</v>
      </c>
      <c r="C79" s="112" t="s">
        <v>80</v>
      </c>
      <c r="D79" s="113"/>
      <c r="E79" s="41">
        <f>SUM(E80)</f>
        <v>12500</v>
      </c>
      <c r="F79" s="41">
        <f>SUM(F80)</f>
        <v>2312.5</v>
      </c>
    </row>
    <row r="80" spans="2:6" ht="15" customHeight="1" x14ac:dyDescent="0.25">
      <c r="B80" s="158"/>
      <c r="C80" s="114" t="s">
        <v>23</v>
      </c>
      <c r="D80" s="118" t="s">
        <v>34</v>
      </c>
      <c r="E80" s="110">
        <v>12500</v>
      </c>
      <c r="F80" s="110">
        <v>2312.5</v>
      </c>
    </row>
    <row r="81" spans="2:6" ht="15" customHeight="1" x14ac:dyDescent="0.25">
      <c r="B81" s="159"/>
      <c r="C81" s="115"/>
      <c r="D81" s="119"/>
      <c r="E81" s="111"/>
      <c r="F81" s="111"/>
    </row>
    <row r="82" spans="2:6" ht="15" customHeight="1" x14ac:dyDescent="0.25">
      <c r="B82" s="68"/>
      <c r="C82" s="19"/>
      <c r="D82" s="27"/>
      <c r="E82" s="28"/>
      <c r="F82" s="28"/>
    </row>
    <row r="83" spans="2:6" ht="15" customHeight="1" x14ac:dyDescent="0.25">
      <c r="B83" s="68"/>
      <c r="C83" s="19"/>
      <c r="D83" s="27"/>
      <c r="E83" s="28"/>
      <c r="F83" s="28"/>
    </row>
    <row r="84" spans="2:6" ht="15.75" customHeight="1" x14ac:dyDescent="0.25">
      <c r="B84" s="85" t="s">
        <v>7</v>
      </c>
      <c r="C84" s="116" t="s">
        <v>81</v>
      </c>
      <c r="D84" s="117"/>
      <c r="E84" s="41">
        <f>SUM(E85+E86)</f>
        <v>50000</v>
      </c>
      <c r="F84" s="41">
        <f>SUM(F85+F86)</f>
        <v>0</v>
      </c>
    </row>
    <row r="85" spans="2:6" ht="15" customHeight="1" x14ac:dyDescent="0.25">
      <c r="B85" s="158"/>
      <c r="C85" s="114" t="s">
        <v>23</v>
      </c>
      <c r="D85" s="48" t="s">
        <v>34</v>
      </c>
      <c r="E85" s="49">
        <v>18400</v>
      </c>
      <c r="F85" s="49">
        <v>0</v>
      </c>
    </row>
    <row r="86" spans="2:6" ht="15" customHeight="1" x14ac:dyDescent="0.25">
      <c r="B86" s="159"/>
      <c r="C86" s="115"/>
      <c r="D86" s="6" t="s">
        <v>21</v>
      </c>
      <c r="E86" s="47">
        <v>31600</v>
      </c>
      <c r="F86" s="47">
        <v>0</v>
      </c>
    </row>
    <row r="87" spans="2:6" ht="15" customHeight="1" x14ac:dyDescent="0.25">
      <c r="B87" s="68"/>
      <c r="C87" s="19"/>
      <c r="D87" s="27"/>
      <c r="E87" s="28"/>
      <c r="F87" s="28"/>
    </row>
    <row r="88" spans="2:6" x14ac:dyDescent="0.25">
      <c r="B88" s="108" t="s">
        <v>98</v>
      </c>
      <c r="C88" s="108"/>
      <c r="D88" s="108"/>
      <c r="E88" s="101">
        <f>SUM(E64+E69+E74+E79+E84)</f>
        <v>313100</v>
      </c>
      <c r="F88" s="101">
        <f>SUM(F64+F69+F74+F79+F84)</f>
        <v>46366.25</v>
      </c>
    </row>
    <row r="89" spans="2:6" ht="15" customHeight="1" x14ac:dyDescent="0.25">
      <c r="B89" s="68"/>
      <c r="C89" s="19"/>
      <c r="D89" s="27"/>
      <c r="E89" s="28"/>
      <c r="F89" s="28"/>
    </row>
    <row r="90" spans="2:6" ht="76.5" customHeight="1" x14ac:dyDescent="0.25">
      <c r="B90" s="120" t="s">
        <v>116</v>
      </c>
      <c r="C90" s="120"/>
      <c r="D90" s="120"/>
      <c r="E90" s="120"/>
      <c r="F90" s="120"/>
    </row>
    <row r="91" spans="2:6" ht="15" customHeight="1" x14ac:dyDescent="0.25">
      <c r="B91" s="60"/>
      <c r="C91" s="19"/>
      <c r="D91" s="27"/>
      <c r="E91" s="28"/>
      <c r="F91" s="28"/>
    </row>
    <row r="92" spans="2:6" ht="26.25" customHeight="1" x14ac:dyDescent="0.25">
      <c r="B92" s="106" t="s">
        <v>103</v>
      </c>
      <c r="C92" s="106"/>
      <c r="D92" s="106"/>
      <c r="E92" s="106"/>
      <c r="F92" s="106"/>
    </row>
    <row r="93" spans="2:6" ht="15" customHeight="1" x14ac:dyDescent="0.25">
      <c r="B93" s="60"/>
      <c r="C93" s="19"/>
      <c r="D93" s="27"/>
      <c r="E93" s="28"/>
      <c r="F93" s="28"/>
    </row>
    <row r="94" spans="2:6" ht="39" customHeight="1" x14ac:dyDescent="0.25">
      <c r="B94" s="106" t="s">
        <v>109</v>
      </c>
      <c r="C94" s="179"/>
      <c r="D94" s="179"/>
      <c r="E94" s="179"/>
      <c r="F94" s="179"/>
    </row>
    <row r="95" spans="2:6" ht="15" customHeight="1" x14ac:dyDescent="0.25">
      <c r="B95" s="60"/>
      <c r="C95" s="19"/>
      <c r="D95" s="27"/>
      <c r="E95" s="28"/>
      <c r="F95" s="28"/>
    </row>
    <row r="96" spans="2:6" ht="64.5" customHeight="1" x14ac:dyDescent="0.25">
      <c r="B96" s="106" t="s">
        <v>101</v>
      </c>
      <c r="C96" s="106"/>
      <c r="D96" s="106"/>
      <c r="E96" s="106"/>
      <c r="F96" s="106"/>
    </row>
    <row r="97" spans="2:6" ht="15" customHeight="1" x14ac:dyDescent="0.25">
      <c r="B97" s="60"/>
      <c r="C97" s="19"/>
      <c r="D97" s="27"/>
      <c r="E97" s="28"/>
      <c r="F97" s="28"/>
    </row>
    <row r="98" spans="2:6" ht="28.5" customHeight="1" x14ac:dyDescent="0.25">
      <c r="B98" s="180" t="s">
        <v>107</v>
      </c>
      <c r="C98" s="180"/>
      <c r="D98" s="180"/>
      <c r="E98" s="180"/>
      <c r="F98" s="180"/>
    </row>
    <row r="99" spans="2:6" ht="15" customHeight="1" x14ac:dyDescent="0.25">
      <c r="B99" s="60"/>
      <c r="C99" s="19"/>
      <c r="D99" s="27"/>
      <c r="E99" s="28"/>
      <c r="F99" s="28"/>
    </row>
    <row r="100" spans="2:6" ht="15" customHeight="1" x14ac:dyDescent="0.25">
      <c r="B100" s="68"/>
      <c r="C100" s="19"/>
      <c r="D100" s="27"/>
      <c r="E100" s="28"/>
      <c r="F100" s="28"/>
    </row>
    <row r="101" spans="2:6" ht="36" customHeight="1" x14ac:dyDescent="0.25">
      <c r="B101" s="94" t="s">
        <v>94</v>
      </c>
      <c r="C101" s="177" t="s">
        <v>117</v>
      </c>
      <c r="D101" s="177"/>
      <c r="E101" s="95" t="s">
        <v>45</v>
      </c>
      <c r="F101" s="91" t="s">
        <v>88</v>
      </c>
    </row>
    <row r="102" spans="2:6" ht="15.75" customHeight="1" x14ac:dyDescent="0.25">
      <c r="B102" s="69"/>
      <c r="C102" s="12"/>
      <c r="D102" s="13"/>
      <c r="E102" s="14"/>
      <c r="F102" s="14"/>
    </row>
    <row r="103" spans="2:6" ht="15" customHeight="1" x14ac:dyDescent="0.25">
      <c r="B103" s="84" t="s">
        <v>0</v>
      </c>
      <c r="C103" s="112" t="s">
        <v>30</v>
      </c>
      <c r="D103" s="113"/>
      <c r="E103" s="41">
        <f>SUM(E104+E105+E106)</f>
        <v>500000</v>
      </c>
      <c r="F103" s="41">
        <f>SUM(F104+F105+F106)</f>
        <v>39716.769999999997</v>
      </c>
    </row>
    <row r="104" spans="2:6" ht="15" customHeight="1" x14ac:dyDescent="0.25">
      <c r="B104" s="64"/>
      <c r="C104" s="114" t="s">
        <v>23</v>
      </c>
      <c r="D104" s="6" t="s">
        <v>22</v>
      </c>
      <c r="E104" s="46">
        <v>40000</v>
      </c>
      <c r="F104" s="46">
        <v>39716.769999999997</v>
      </c>
    </row>
    <row r="105" spans="2:6" ht="14.1" customHeight="1" x14ac:dyDescent="0.25">
      <c r="B105" s="158"/>
      <c r="C105" s="135"/>
      <c r="D105" s="6" t="s">
        <v>21</v>
      </c>
      <c r="E105" s="7">
        <v>175000</v>
      </c>
      <c r="F105" s="7">
        <v>0</v>
      </c>
    </row>
    <row r="106" spans="2:6" ht="14.1" customHeight="1" x14ac:dyDescent="0.25">
      <c r="B106" s="159"/>
      <c r="C106" s="115"/>
      <c r="D106" s="6" t="s">
        <v>25</v>
      </c>
      <c r="E106" s="7">
        <v>285000</v>
      </c>
      <c r="F106" s="7">
        <v>0</v>
      </c>
    </row>
    <row r="107" spans="2:6" ht="15" customHeight="1" x14ac:dyDescent="0.25">
      <c r="B107" s="68"/>
      <c r="C107" s="19"/>
      <c r="D107" s="30"/>
      <c r="E107" s="31"/>
      <c r="F107" s="31"/>
    </row>
    <row r="108" spans="2:6" ht="15" customHeight="1" x14ac:dyDescent="0.25">
      <c r="B108" s="68"/>
      <c r="C108" s="19"/>
      <c r="D108" s="20"/>
      <c r="E108" s="21"/>
      <c r="F108" s="21"/>
    </row>
    <row r="109" spans="2:6" ht="15" customHeight="1" x14ac:dyDescent="0.25">
      <c r="B109" s="84" t="s">
        <v>2</v>
      </c>
      <c r="C109" s="112" t="s">
        <v>77</v>
      </c>
      <c r="D109" s="113"/>
      <c r="E109" s="41">
        <f>SUM(E110)</f>
        <v>62000</v>
      </c>
      <c r="F109" s="41">
        <f>SUM(F110)</f>
        <v>61768.75</v>
      </c>
    </row>
    <row r="110" spans="2:6" ht="15" customHeight="1" x14ac:dyDescent="0.25">
      <c r="B110" s="158"/>
      <c r="C110" s="114" t="s">
        <v>23</v>
      </c>
      <c r="D110" s="118" t="s">
        <v>74</v>
      </c>
      <c r="E110" s="110">
        <v>62000</v>
      </c>
      <c r="F110" s="110">
        <v>61768.75</v>
      </c>
    </row>
    <row r="111" spans="2:6" ht="15" customHeight="1" x14ac:dyDescent="0.25">
      <c r="B111" s="159"/>
      <c r="C111" s="115"/>
      <c r="D111" s="119"/>
      <c r="E111" s="111"/>
      <c r="F111" s="111"/>
    </row>
    <row r="112" spans="2:6" ht="15" customHeight="1" x14ac:dyDescent="0.25">
      <c r="B112" s="68"/>
      <c r="C112" s="19"/>
      <c r="D112" s="20"/>
      <c r="E112" s="21"/>
      <c r="F112" s="21"/>
    </row>
    <row r="113" spans="2:6" x14ac:dyDescent="0.25">
      <c r="B113" s="108" t="s">
        <v>98</v>
      </c>
      <c r="C113" s="108"/>
      <c r="D113" s="108"/>
      <c r="E113" s="101">
        <f>SUM(E103+E109)</f>
        <v>562000</v>
      </c>
      <c r="F113" s="101">
        <f>SUM(F103+F109)</f>
        <v>101485.51999999999</v>
      </c>
    </row>
    <row r="114" spans="2:6" ht="15" customHeight="1" x14ac:dyDescent="0.25">
      <c r="B114" s="68"/>
      <c r="C114" s="19"/>
      <c r="D114" s="20"/>
      <c r="E114" s="21"/>
      <c r="F114" s="21"/>
    </row>
    <row r="115" spans="2:6" ht="53.25" customHeight="1" x14ac:dyDescent="0.25">
      <c r="B115" s="106" t="s">
        <v>113</v>
      </c>
      <c r="C115" s="106"/>
      <c r="D115" s="106"/>
      <c r="E115" s="106"/>
      <c r="F115" s="106"/>
    </row>
    <row r="116" spans="2:6" ht="15" customHeight="1" x14ac:dyDescent="0.25">
      <c r="B116" s="102"/>
      <c r="C116" s="83"/>
      <c r="D116" s="103"/>
      <c r="E116" s="104"/>
      <c r="F116" s="104"/>
    </row>
    <row r="117" spans="2:6" ht="51" customHeight="1" x14ac:dyDescent="0.25">
      <c r="B117" s="106" t="s">
        <v>105</v>
      </c>
      <c r="C117" s="106"/>
      <c r="D117" s="106"/>
      <c r="E117" s="106"/>
      <c r="F117" s="106"/>
    </row>
    <row r="118" spans="2:6" ht="15" customHeight="1" x14ac:dyDescent="0.25">
      <c r="B118" s="68"/>
      <c r="C118" s="19"/>
      <c r="D118" s="20"/>
      <c r="E118" s="21"/>
      <c r="F118" s="21"/>
    </row>
    <row r="119" spans="2:6" ht="15" customHeight="1" x14ac:dyDescent="0.25">
      <c r="B119" s="68"/>
      <c r="C119" s="19"/>
      <c r="D119" s="20"/>
      <c r="E119" s="21"/>
      <c r="F119" s="21"/>
    </row>
    <row r="120" spans="2:6" ht="15" customHeight="1" x14ac:dyDescent="0.25">
      <c r="B120" s="97" t="s">
        <v>95</v>
      </c>
      <c r="C120" s="123" t="s">
        <v>52</v>
      </c>
      <c r="D120" s="124"/>
      <c r="E120" s="91" t="s">
        <v>45</v>
      </c>
      <c r="F120" s="91" t="s">
        <v>88</v>
      </c>
    </row>
    <row r="121" spans="2:6" ht="15" customHeight="1" x14ac:dyDescent="0.25">
      <c r="B121" s="68"/>
      <c r="C121" s="19"/>
      <c r="D121" s="20"/>
      <c r="E121" s="21"/>
      <c r="F121" s="21"/>
    </row>
    <row r="122" spans="2:6" ht="15" customHeight="1" x14ac:dyDescent="0.25">
      <c r="B122" s="84" t="s">
        <v>0</v>
      </c>
      <c r="C122" s="112" t="s">
        <v>104</v>
      </c>
      <c r="D122" s="113"/>
      <c r="E122" s="41">
        <f>SUM(E123+E124)</f>
        <v>428000</v>
      </c>
      <c r="F122" s="41">
        <f>SUM(F123+F124)</f>
        <v>157580.15</v>
      </c>
    </row>
    <row r="123" spans="2:6" ht="15" customHeight="1" x14ac:dyDescent="0.25">
      <c r="B123" s="64"/>
      <c r="C123" s="121" t="s">
        <v>23</v>
      </c>
      <c r="D123" s="6" t="s">
        <v>22</v>
      </c>
      <c r="E123" s="7">
        <v>158000</v>
      </c>
      <c r="F123" s="7">
        <v>157580.15</v>
      </c>
    </row>
    <row r="124" spans="2:6" ht="15" customHeight="1" x14ac:dyDescent="0.25">
      <c r="B124" s="66"/>
      <c r="C124" s="122"/>
      <c r="D124" s="6" t="s">
        <v>21</v>
      </c>
      <c r="E124" s="7">
        <v>270000</v>
      </c>
      <c r="F124" s="7">
        <v>0</v>
      </c>
    </row>
    <row r="125" spans="2:6" ht="15" customHeight="1" x14ac:dyDescent="0.25">
      <c r="B125" s="132"/>
      <c r="C125" s="132"/>
      <c r="D125" s="132"/>
      <c r="E125" s="132"/>
      <c r="F125" s="132"/>
    </row>
    <row r="126" spans="2:6" x14ac:dyDescent="0.25">
      <c r="B126" s="108" t="s">
        <v>98</v>
      </c>
      <c r="C126" s="108"/>
      <c r="D126" s="108"/>
      <c r="E126" s="101">
        <f>SUM(E122)</f>
        <v>428000</v>
      </c>
      <c r="F126" s="101">
        <f>SUM(F122)</f>
        <v>157580.15</v>
      </c>
    </row>
    <row r="127" spans="2:6" ht="15" customHeight="1" x14ac:dyDescent="0.25">
      <c r="B127" s="9"/>
      <c r="C127" s="9"/>
      <c r="D127" s="9"/>
      <c r="E127" s="9"/>
      <c r="F127" s="9"/>
    </row>
    <row r="128" spans="2:6" ht="106.5" customHeight="1" x14ac:dyDescent="0.25">
      <c r="B128" s="120" t="s">
        <v>126</v>
      </c>
      <c r="C128" s="120"/>
      <c r="D128" s="120"/>
      <c r="E128" s="120"/>
      <c r="F128" s="120"/>
    </row>
    <row r="129" spans="2:6" ht="15" customHeight="1" x14ac:dyDescent="0.25">
      <c r="B129" s="9"/>
      <c r="C129" s="9"/>
      <c r="D129" s="9"/>
      <c r="E129" s="9"/>
      <c r="F129" s="9"/>
    </row>
    <row r="130" spans="2:6" ht="15" customHeight="1" x14ac:dyDescent="0.25">
      <c r="B130" s="62"/>
      <c r="C130" s="9"/>
      <c r="D130" s="9"/>
      <c r="E130" s="9"/>
      <c r="F130" s="9"/>
    </row>
    <row r="131" spans="2:6" ht="15" customHeight="1" x14ac:dyDescent="0.25">
      <c r="B131" s="93" t="s">
        <v>96</v>
      </c>
      <c r="C131" s="178" t="s">
        <v>53</v>
      </c>
      <c r="D131" s="178"/>
      <c r="E131" s="91" t="s">
        <v>45</v>
      </c>
      <c r="F131" s="91" t="s">
        <v>88</v>
      </c>
    </row>
    <row r="132" spans="2:6" ht="15" customHeight="1" x14ac:dyDescent="0.25">
      <c r="B132" s="62"/>
      <c r="C132" s="9"/>
      <c r="D132" s="9"/>
      <c r="E132" s="9"/>
      <c r="F132" s="9"/>
    </row>
    <row r="133" spans="2:6" ht="15" customHeight="1" x14ac:dyDescent="0.25">
      <c r="B133" s="84" t="s">
        <v>0</v>
      </c>
      <c r="C133" s="112" t="s">
        <v>29</v>
      </c>
      <c r="D133" s="113"/>
      <c r="E133" s="41">
        <f>SUM(E134)</f>
        <v>24000</v>
      </c>
      <c r="F133" s="41">
        <f>SUM(F134)</f>
        <v>11250</v>
      </c>
    </row>
    <row r="134" spans="2:6" ht="30" customHeight="1" x14ac:dyDescent="0.25">
      <c r="B134" s="66"/>
      <c r="C134" s="45" t="s">
        <v>23</v>
      </c>
      <c r="D134" s="6" t="s">
        <v>34</v>
      </c>
      <c r="E134" s="7">
        <v>24000</v>
      </c>
      <c r="F134" s="7">
        <v>11250</v>
      </c>
    </row>
    <row r="135" spans="2:6" ht="15" customHeight="1" x14ac:dyDescent="0.25">
      <c r="B135" s="62"/>
      <c r="C135" s="9"/>
      <c r="D135" s="9"/>
      <c r="E135" s="9"/>
      <c r="F135" s="9"/>
    </row>
    <row r="136" spans="2:6" ht="15" customHeight="1" x14ac:dyDescent="0.25">
      <c r="B136" s="62"/>
      <c r="C136" s="9"/>
      <c r="D136" s="9"/>
      <c r="E136" s="9"/>
      <c r="F136" s="9"/>
    </row>
    <row r="137" spans="2:6" ht="15" customHeight="1" x14ac:dyDescent="0.25">
      <c r="B137" s="84" t="s">
        <v>2</v>
      </c>
      <c r="C137" s="112" t="s">
        <v>28</v>
      </c>
      <c r="D137" s="113"/>
      <c r="E137" s="41">
        <f>SUM(E138+E139)</f>
        <v>218000</v>
      </c>
      <c r="F137" s="41">
        <f>SUM(F138+F139)</f>
        <v>186033.65</v>
      </c>
    </row>
    <row r="138" spans="2:6" ht="15" customHeight="1" x14ac:dyDescent="0.25">
      <c r="B138" s="64"/>
      <c r="C138" s="114" t="s">
        <v>23</v>
      </c>
      <c r="D138" s="48" t="s">
        <v>74</v>
      </c>
      <c r="E138" s="46">
        <v>138000</v>
      </c>
      <c r="F138" s="46">
        <v>137968.75</v>
      </c>
    </row>
    <row r="139" spans="2:6" ht="30" customHeight="1" x14ac:dyDescent="0.25">
      <c r="B139" s="65"/>
      <c r="C139" s="115"/>
      <c r="D139" s="11" t="s">
        <v>34</v>
      </c>
      <c r="E139" s="15">
        <v>80000</v>
      </c>
      <c r="F139" s="15">
        <v>48064.9</v>
      </c>
    </row>
    <row r="140" spans="2:6" ht="15" customHeight="1" x14ac:dyDescent="0.25">
      <c r="B140" s="133"/>
      <c r="C140" s="133"/>
      <c r="D140" s="133"/>
      <c r="E140" s="133"/>
      <c r="F140" s="133"/>
    </row>
    <row r="141" spans="2:6" ht="15" customHeight="1" x14ac:dyDescent="0.25">
      <c r="B141" s="70"/>
      <c r="C141" s="32"/>
      <c r="D141" s="32"/>
      <c r="E141" s="32"/>
      <c r="F141" s="32"/>
    </row>
    <row r="142" spans="2:6" ht="15" customHeight="1" x14ac:dyDescent="0.25">
      <c r="B142" s="84" t="s">
        <v>3</v>
      </c>
      <c r="C142" s="86" t="s">
        <v>68</v>
      </c>
      <c r="D142" s="86"/>
      <c r="E142" s="41">
        <f>SUM(E143)</f>
        <v>23000</v>
      </c>
      <c r="F142" s="41">
        <f>SUM(F143)</f>
        <v>0</v>
      </c>
    </row>
    <row r="143" spans="2:6" ht="15" customHeight="1" x14ac:dyDescent="0.25">
      <c r="B143" s="64"/>
      <c r="C143" s="114" t="s">
        <v>23</v>
      </c>
      <c r="D143" s="118" t="s">
        <v>22</v>
      </c>
      <c r="E143" s="110">
        <v>23000</v>
      </c>
      <c r="F143" s="110">
        <v>0</v>
      </c>
    </row>
    <row r="144" spans="2:6" ht="15" customHeight="1" x14ac:dyDescent="0.25">
      <c r="B144" s="71"/>
      <c r="C144" s="115"/>
      <c r="D144" s="119"/>
      <c r="E144" s="111"/>
      <c r="F144" s="111"/>
    </row>
    <row r="145" spans="2:6" ht="15" customHeight="1" x14ac:dyDescent="0.25">
      <c r="B145" s="72"/>
      <c r="C145" s="29"/>
      <c r="D145" s="29"/>
      <c r="E145" s="29"/>
      <c r="F145" s="29"/>
    </row>
    <row r="146" spans="2:6" ht="15" customHeight="1" x14ac:dyDescent="0.25">
      <c r="B146" s="72"/>
      <c r="C146" s="29"/>
      <c r="D146" s="29"/>
      <c r="E146" s="29"/>
      <c r="F146" s="29"/>
    </row>
    <row r="147" spans="2:6" ht="33" customHeight="1" x14ac:dyDescent="0.25">
      <c r="B147" s="87" t="s">
        <v>6</v>
      </c>
      <c r="C147" s="116" t="s">
        <v>91</v>
      </c>
      <c r="D147" s="117"/>
      <c r="E147" s="41">
        <f>SUM(E148+E149)</f>
        <v>358750</v>
      </c>
      <c r="F147" s="41">
        <f>SUM(F148+F149)</f>
        <v>318220.75</v>
      </c>
    </row>
    <row r="148" spans="2:6" ht="15" customHeight="1" x14ac:dyDescent="0.25">
      <c r="B148" s="64"/>
      <c r="C148" s="114" t="s">
        <v>23</v>
      </c>
      <c r="D148" s="6" t="s">
        <v>70</v>
      </c>
      <c r="E148" s="49">
        <v>315000</v>
      </c>
      <c r="F148" s="49">
        <v>279850</v>
      </c>
    </row>
    <row r="149" spans="2:6" ht="15" customHeight="1" x14ac:dyDescent="0.25">
      <c r="B149" s="71"/>
      <c r="C149" s="115"/>
      <c r="D149" s="48" t="s">
        <v>21</v>
      </c>
      <c r="E149" s="47">
        <v>43750</v>
      </c>
      <c r="F149" s="47">
        <v>38370.75</v>
      </c>
    </row>
    <row r="150" spans="2:6" ht="15" customHeight="1" x14ac:dyDescent="0.25">
      <c r="B150" s="72"/>
      <c r="C150" s="29"/>
      <c r="D150" s="29"/>
      <c r="E150" s="29"/>
      <c r="F150" s="29"/>
    </row>
    <row r="151" spans="2:6" x14ac:dyDescent="0.25">
      <c r="B151" s="108" t="s">
        <v>98</v>
      </c>
      <c r="C151" s="108"/>
      <c r="D151" s="108"/>
      <c r="E151" s="101">
        <f>SUM(E133+E137+E142+E147)</f>
        <v>623750</v>
      </c>
      <c r="F151" s="101">
        <f>SUM(F133+F137+F142+F147)</f>
        <v>515504.4</v>
      </c>
    </row>
    <row r="152" spans="2:6" ht="15" customHeight="1" x14ac:dyDescent="0.25">
      <c r="B152" s="72"/>
      <c r="C152" s="29"/>
      <c r="D152" s="29"/>
      <c r="E152" s="29"/>
      <c r="F152" s="29"/>
    </row>
    <row r="153" spans="2:6" ht="30" customHeight="1" x14ac:dyDescent="0.25">
      <c r="B153" s="106" t="s">
        <v>114</v>
      </c>
      <c r="C153" s="106"/>
      <c r="D153" s="106"/>
      <c r="E153" s="106"/>
      <c r="F153" s="106"/>
    </row>
    <row r="154" spans="2:6" ht="15" customHeight="1" x14ac:dyDescent="0.25">
      <c r="B154" s="72"/>
      <c r="C154" s="29"/>
      <c r="D154" s="29"/>
      <c r="E154" s="29"/>
      <c r="F154" s="29"/>
    </row>
    <row r="155" spans="2:6" ht="105" customHeight="1" x14ac:dyDescent="0.25">
      <c r="B155" s="106" t="s">
        <v>118</v>
      </c>
      <c r="C155" s="106"/>
      <c r="D155" s="106"/>
      <c r="E155" s="106"/>
      <c r="F155" s="106"/>
    </row>
    <row r="156" spans="2:6" ht="15" customHeight="1" x14ac:dyDescent="0.25">
      <c r="B156" s="72"/>
      <c r="C156" s="29"/>
      <c r="D156" s="29"/>
      <c r="E156" s="29"/>
      <c r="F156" s="29"/>
    </row>
    <row r="157" spans="2:6" ht="27.75" customHeight="1" x14ac:dyDescent="0.25">
      <c r="B157" s="106" t="s">
        <v>106</v>
      </c>
      <c r="C157" s="106"/>
      <c r="D157" s="106"/>
      <c r="E157" s="106"/>
      <c r="F157" s="106"/>
    </row>
    <row r="158" spans="2:6" ht="15" customHeight="1" x14ac:dyDescent="0.25">
      <c r="B158" s="72"/>
      <c r="C158" s="29"/>
      <c r="D158" s="29"/>
      <c r="E158" s="29"/>
      <c r="F158" s="29"/>
    </row>
    <row r="159" spans="2:6" ht="70.5" customHeight="1" x14ac:dyDescent="0.25">
      <c r="B159" s="106" t="s">
        <v>111</v>
      </c>
      <c r="C159" s="106"/>
      <c r="D159" s="106"/>
      <c r="E159" s="106"/>
      <c r="F159" s="106"/>
    </row>
    <row r="160" spans="2:6" ht="15" customHeight="1" x14ac:dyDescent="0.25">
      <c r="B160" s="72"/>
      <c r="C160" s="29"/>
      <c r="D160" s="29"/>
      <c r="E160" s="29"/>
      <c r="F160" s="29"/>
    </row>
    <row r="161" spans="2:6" ht="15" customHeight="1" x14ac:dyDescent="0.25">
      <c r="B161" s="72"/>
      <c r="C161" s="29"/>
      <c r="D161" s="29"/>
      <c r="E161" s="29"/>
      <c r="F161" s="29"/>
    </row>
    <row r="162" spans="2:6" x14ac:dyDescent="0.25">
      <c r="B162" s="92" t="s">
        <v>97</v>
      </c>
      <c r="C162" s="109" t="s">
        <v>54</v>
      </c>
      <c r="D162" s="109"/>
      <c r="E162" s="91" t="s">
        <v>45</v>
      </c>
      <c r="F162" s="91" t="s">
        <v>88</v>
      </c>
    </row>
    <row r="163" spans="2:6" x14ac:dyDescent="0.25">
      <c r="B163" s="60"/>
      <c r="C163" s="1"/>
    </row>
    <row r="164" spans="2:6" ht="15" customHeight="1" x14ac:dyDescent="0.25">
      <c r="B164" s="84" t="s">
        <v>0</v>
      </c>
      <c r="C164" s="112" t="s">
        <v>36</v>
      </c>
      <c r="D164" s="113"/>
      <c r="E164" s="41">
        <f>SUM(E165+E166)</f>
        <v>79000</v>
      </c>
      <c r="F164" s="41">
        <f>SUM(F165+F166)</f>
        <v>38203.300000000003</v>
      </c>
    </row>
    <row r="165" spans="2:6" ht="15" customHeight="1" x14ac:dyDescent="0.25">
      <c r="B165" s="65"/>
      <c r="C165" s="114" t="s">
        <v>23</v>
      </c>
      <c r="D165" s="6" t="s">
        <v>24</v>
      </c>
      <c r="E165" s="7">
        <v>66000</v>
      </c>
      <c r="F165" s="7">
        <v>38203.300000000003</v>
      </c>
    </row>
    <row r="166" spans="2:6" ht="15" customHeight="1" x14ac:dyDescent="0.25">
      <c r="B166" s="66"/>
      <c r="C166" s="115"/>
      <c r="D166" s="48" t="s">
        <v>21</v>
      </c>
      <c r="E166" s="7">
        <v>13000</v>
      </c>
      <c r="F166" s="7">
        <v>0</v>
      </c>
    </row>
    <row r="167" spans="2:6" x14ac:dyDescent="0.25">
      <c r="B167" s="60"/>
      <c r="C167" s="1"/>
    </row>
    <row r="168" spans="2:6" x14ac:dyDescent="0.25">
      <c r="B168" s="60"/>
      <c r="C168" s="1"/>
    </row>
    <row r="169" spans="2:6" ht="15" customHeight="1" x14ac:dyDescent="0.25">
      <c r="B169" s="84" t="s">
        <v>2</v>
      </c>
      <c r="C169" s="112" t="s">
        <v>76</v>
      </c>
      <c r="D169" s="113"/>
      <c r="E169" s="41">
        <f>SUM(E170)</f>
        <v>7000</v>
      </c>
      <c r="F169" s="41">
        <f>SUM(F170)</f>
        <v>6805.35</v>
      </c>
    </row>
    <row r="170" spans="2:6" ht="30" customHeight="1" x14ac:dyDescent="0.25">
      <c r="B170" s="66"/>
      <c r="C170" s="8" t="s">
        <v>23</v>
      </c>
      <c r="D170" s="6" t="s">
        <v>22</v>
      </c>
      <c r="E170" s="7">
        <v>7000</v>
      </c>
      <c r="F170" s="7">
        <v>6805.35</v>
      </c>
    </row>
    <row r="171" spans="2:6" x14ac:dyDescent="0.25">
      <c r="B171" s="60"/>
      <c r="C171" s="1"/>
    </row>
    <row r="172" spans="2:6" x14ac:dyDescent="0.25">
      <c r="B172" s="108" t="s">
        <v>98</v>
      </c>
      <c r="C172" s="108"/>
      <c r="D172" s="108"/>
      <c r="E172" s="101">
        <f>SUM(E164+E169)</f>
        <v>86000</v>
      </c>
      <c r="F172" s="101">
        <f>SUM(F164+F169)</f>
        <v>45008.65</v>
      </c>
    </row>
    <row r="173" spans="2:6" x14ac:dyDescent="0.25">
      <c r="B173" s="60"/>
      <c r="C173" s="1"/>
    </row>
    <row r="174" spans="2:6" ht="80.25" customHeight="1" x14ac:dyDescent="0.25">
      <c r="B174" s="106" t="s">
        <v>119</v>
      </c>
      <c r="C174" s="107"/>
      <c r="D174" s="107"/>
      <c r="E174" s="107"/>
      <c r="F174" s="107"/>
    </row>
    <row r="175" spans="2:6" x14ac:dyDescent="0.25">
      <c r="B175" s="60"/>
      <c r="C175" s="1"/>
    </row>
    <row r="176" spans="2:6" ht="31.5" customHeight="1" x14ac:dyDescent="0.25">
      <c r="B176" s="106" t="s">
        <v>110</v>
      </c>
      <c r="C176" s="107"/>
      <c r="D176" s="107"/>
      <c r="E176" s="107"/>
      <c r="F176" s="107"/>
    </row>
    <row r="177" spans="2:6" x14ac:dyDescent="0.25">
      <c r="B177" s="60"/>
      <c r="C177" s="1"/>
    </row>
    <row r="178" spans="2:6" x14ac:dyDescent="0.25">
      <c r="B178" s="60"/>
      <c r="C178" s="1"/>
    </row>
    <row r="179" spans="2:6" ht="30" customHeight="1" x14ac:dyDescent="0.25">
      <c r="B179" s="60"/>
      <c r="C179" s="1"/>
      <c r="D179" s="88" t="s">
        <v>37</v>
      </c>
      <c r="E179" s="89">
        <f>SUM(E64+E69+E74+E79+E84+E103+E109+E122+E133+E137+E142+E147+E164+E169)</f>
        <v>2012850</v>
      </c>
      <c r="F179" s="89">
        <f>SUM(F64+F69+F74+F79+F84+F103+F109+F122+F133+F137+F142+F147+F164+F169)</f>
        <v>865944.97</v>
      </c>
    </row>
    <row r="180" spans="2:6" x14ac:dyDescent="0.25">
      <c r="B180" s="60"/>
      <c r="C180" s="1"/>
    </row>
    <row r="181" spans="2:6" x14ac:dyDescent="0.25">
      <c r="B181" s="60"/>
      <c r="C181" s="1"/>
    </row>
    <row r="182" spans="2:6" x14ac:dyDescent="0.25">
      <c r="B182" s="60"/>
      <c r="C182" s="1"/>
    </row>
    <row r="183" spans="2:6" x14ac:dyDescent="0.25">
      <c r="B183" s="60"/>
      <c r="C183" s="1"/>
    </row>
    <row r="184" spans="2:6" ht="29.25" customHeight="1" x14ac:dyDescent="0.25">
      <c r="B184" s="98" t="s">
        <v>3</v>
      </c>
      <c r="C184" s="134" t="s">
        <v>44</v>
      </c>
      <c r="D184" s="134"/>
      <c r="E184" s="134"/>
      <c r="F184" s="134"/>
    </row>
    <row r="185" spans="2:6" x14ac:dyDescent="0.25">
      <c r="B185" s="60"/>
      <c r="C185" s="1"/>
    </row>
    <row r="186" spans="2:6" ht="30" customHeight="1" x14ac:dyDescent="0.25">
      <c r="B186" s="73"/>
      <c r="C186" s="130" t="s">
        <v>100</v>
      </c>
      <c r="D186" s="130"/>
      <c r="E186" s="38">
        <v>0</v>
      </c>
      <c r="F186" s="38">
        <v>0</v>
      </c>
    </row>
    <row r="187" spans="2:6" x14ac:dyDescent="0.25">
      <c r="B187" s="60"/>
      <c r="C187" s="1"/>
    </row>
    <row r="188" spans="2:6" x14ac:dyDescent="0.25">
      <c r="B188" s="60"/>
      <c r="C188" s="1"/>
    </row>
    <row r="189" spans="2:6" x14ac:dyDescent="0.25">
      <c r="B189" s="60"/>
      <c r="C189" s="1"/>
    </row>
    <row r="190" spans="2:6" ht="29.25" customHeight="1" x14ac:dyDescent="0.25">
      <c r="B190" s="98" t="s">
        <v>6</v>
      </c>
      <c r="C190" s="134" t="s">
        <v>12</v>
      </c>
      <c r="D190" s="134"/>
      <c r="E190" s="134"/>
      <c r="F190" s="134"/>
    </row>
    <row r="191" spans="2:6" x14ac:dyDescent="0.25">
      <c r="B191" s="60"/>
      <c r="C191" s="1"/>
    </row>
    <row r="192" spans="2:6" x14ac:dyDescent="0.25">
      <c r="B192" s="60"/>
      <c r="C192" s="1"/>
    </row>
    <row r="193" spans="2:6" ht="15" customHeight="1" x14ac:dyDescent="0.25">
      <c r="B193" s="96" t="s">
        <v>90</v>
      </c>
      <c r="C193" s="125" t="s">
        <v>51</v>
      </c>
      <c r="D193" s="126"/>
      <c r="E193" s="91" t="s">
        <v>45</v>
      </c>
      <c r="F193" s="91" t="s">
        <v>88</v>
      </c>
    </row>
    <row r="194" spans="2:6" x14ac:dyDescent="0.25">
      <c r="B194" s="60"/>
      <c r="C194" s="1"/>
    </row>
    <row r="195" spans="2:6" ht="15" customHeight="1" x14ac:dyDescent="0.25">
      <c r="B195" s="84" t="s">
        <v>0</v>
      </c>
      <c r="C195" s="112" t="s">
        <v>38</v>
      </c>
      <c r="D195" s="113"/>
      <c r="E195" s="41">
        <f>SUM(E196+E197)</f>
        <v>1385000</v>
      </c>
      <c r="F195" s="41">
        <f>SUM(F196+F197)</f>
        <v>425309.64</v>
      </c>
    </row>
    <row r="196" spans="2:6" ht="15" customHeight="1" x14ac:dyDescent="0.25">
      <c r="B196" s="64"/>
      <c r="C196" s="114" t="s">
        <v>23</v>
      </c>
      <c r="D196" s="50" t="s">
        <v>75</v>
      </c>
      <c r="E196" s="46">
        <v>50000</v>
      </c>
      <c r="F196" s="46">
        <v>2500</v>
      </c>
    </row>
    <row r="197" spans="2:6" ht="15" customHeight="1" x14ac:dyDescent="0.25">
      <c r="B197" s="66"/>
      <c r="C197" s="115"/>
      <c r="D197" s="6" t="s">
        <v>25</v>
      </c>
      <c r="E197" s="7">
        <v>1335000</v>
      </c>
      <c r="F197" s="7">
        <v>422809.64</v>
      </c>
    </row>
    <row r="198" spans="2:6" x14ac:dyDescent="0.25">
      <c r="B198" s="60"/>
      <c r="C198" s="1"/>
    </row>
    <row r="199" spans="2:6" x14ac:dyDescent="0.25">
      <c r="B199" s="60"/>
      <c r="C199" s="1"/>
    </row>
    <row r="200" spans="2:6" ht="30" customHeight="1" x14ac:dyDescent="0.25">
      <c r="B200" s="87" t="s">
        <v>2</v>
      </c>
      <c r="C200" s="116" t="s">
        <v>93</v>
      </c>
      <c r="D200" s="117"/>
      <c r="E200" s="41">
        <f>SUM(E201)</f>
        <v>33200</v>
      </c>
      <c r="F200" s="41">
        <f>SUM(F201)</f>
        <v>0</v>
      </c>
    </row>
    <row r="201" spans="2:6" ht="30" customHeight="1" x14ac:dyDescent="0.25">
      <c r="B201" s="66"/>
      <c r="C201" s="8" t="s">
        <v>23</v>
      </c>
      <c r="D201" s="50" t="s">
        <v>75</v>
      </c>
      <c r="E201" s="37">
        <v>33200</v>
      </c>
      <c r="F201" s="37">
        <v>0</v>
      </c>
    </row>
    <row r="202" spans="2:6" x14ac:dyDescent="0.25">
      <c r="B202" s="60"/>
      <c r="C202" s="1"/>
    </row>
    <row r="203" spans="2:6" x14ac:dyDescent="0.25">
      <c r="B203" s="60"/>
      <c r="C203" s="1"/>
    </row>
    <row r="204" spans="2:6" ht="30.75" customHeight="1" x14ac:dyDescent="0.25">
      <c r="B204" s="87" t="s">
        <v>3</v>
      </c>
      <c r="C204" s="116" t="s">
        <v>72</v>
      </c>
      <c r="D204" s="117"/>
      <c r="E204" s="41">
        <f>SUM(E205+E206+E207)</f>
        <v>807000</v>
      </c>
      <c r="F204" s="41">
        <f>SUM(F205+F206+F207)</f>
        <v>16800</v>
      </c>
    </row>
    <row r="205" spans="2:6" ht="15" customHeight="1" x14ac:dyDescent="0.25">
      <c r="B205" s="64"/>
      <c r="C205" s="114" t="s">
        <v>23</v>
      </c>
      <c r="D205" s="50" t="s">
        <v>75</v>
      </c>
      <c r="E205" s="46">
        <v>7000</v>
      </c>
      <c r="F205" s="46">
        <v>0</v>
      </c>
    </row>
    <row r="206" spans="2:6" ht="15" customHeight="1" x14ac:dyDescent="0.25">
      <c r="B206" s="64"/>
      <c r="C206" s="135"/>
      <c r="D206" s="50" t="s">
        <v>21</v>
      </c>
      <c r="E206" s="46">
        <v>350000</v>
      </c>
      <c r="F206" s="46">
        <v>16800</v>
      </c>
    </row>
    <row r="207" spans="2:6" ht="15" customHeight="1" x14ac:dyDescent="0.25">
      <c r="B207" s="66"/>
      <c r="C207" s="115"/>
      <c r="D207" s="6" t="s">
        <v>25</v>
      </c>
      <c r="E207" s="36">
        <v>450000</v>
      </c>
      <c r="F207" s="36">
        <v>0</v>
      </c>
    </row>
    <row r="208" spans="2:6" x14ac:dyDescent="0.25">
      <c r="B208" s="60"/>
      <c r="C208" s="1"/>
    </row>
    <row r="209" spans="2:6" x14ac:dyDescent="0.25">
      <c r="B209" s="108" t="s">
        <v>98</v>
      </c>
      <c r="C209" s="108"/>
      <c r="D209" s="108"/>
      <c r="E209" s="100">
        <f>SUM(E195+E200+E204)</f>
        <v>2225200</v>
      </c>
      <c r="F209" s="100">
        <f>SUM(F195+F200+F204)</f>
        <v>442109.64</v>
      </c>
    </row>
    <row r="210" spans="2:6" x14ac:dyDescent="0.25">
      <c r="B210" s="60"/>
      <c r="C210" s="1"/>
    </row>
    <row r="211" spans="2:6" ht="144.75" customHeight="1" x14ac:dyDescent="0.25">
      <c r="B211" s="106" t="s">
        <v>112</v>
      </c>
      <c r="C211" s="107"/>
      <c r="D211" s="107"/>
      <c r="E211" s="107"/>
      <c r="F211" s="107"/>
    </row>
    <row r="212" spans="2:6" x14ac:dyDescent="0.25">
      <c r="B212" s="60"/>
      <c r="C212" s="1"/>
    </row>
    <row r="213" spans="2:6" ht="41.25" customHeight="1" x14ac:dyDescent="0.25">
      <c r="B213" s="106" t="s">
        <v>108</v>
      </c>
      <c r="C213" s="107"/>
      <c r="D213" s="107"/>
      <c r="E213" s="107"/>
      <c r="F213" s="107"/>
    </row>
    <row r="214" spans="2:6" x14ac:dyDescent="0.25">
      <c r="B214" s="60"/>
      <c r="C214" s="1"/>
    </row>
    <row r="215" spans="2:6" ht="54.75" customHeight="1" x14ac:dyDescent="0.25">
      <c r="B215" s="106" t="s">
        <v>115</v>
      </c>
      <c r="C215" s="107"/>
      <c r="D215" s="107"/>
      <c r="E215" s="107"/>
      <c r="F215" s="107"/>
    </row>
    <row r="216" spans="2:6" x14ac:dyDescent="0.25">
      <c r="B216" s="60"/>
      <c r="C216" s="1"/>
    </row>
    <row r="217" spans="2:6" ht="30" customHeight="1" x14ac:dyDescent="0.25">
      <c r="B217" s="60"/>
      <c r="C217" s="1"/>
      <c r="D217" s="88" t="s">
        <v>37</v>
      </c>
      <c r="E217" s="89">
        <f>SUM(E195+E200+E204)</f>
        <v>2225200</v>
      </c>
      <c r="F217" s="89">
        <f>SUM(F195+F200+F204)</f>
        <v>442109.64</v>
      </c>
    </row>
    <row r="218" spans="2:6" x14ac:dyDescent="0.25">
      <c r="B218" s="60"/>
      <c r="C218" s="1"/>
    </row>
    <row r="219" spans="2:6" x14ac:dyDescent="0.25">
      <c r="B219" s="60"/>
      <c r="C219" s="1"/>
    </row>
    <row r="220" spans="2:6" ht="29.25" customHeight="1" x14ac:dyDescent="0.25">
      <c r="B220" s="99" t="s">
        <v>7</v>
      </c>
      <c r="C220" s="131" t="s">
        <v>33</v>
      </c>
      <c r="D220" s="131"/>
      <c r="E220" s="131"/>
      <c r="F220" s="131"/>
    </row>
    <row r="221" spans="2:6" x14ac:dyDescent="0.25">
      <c r="B221" s="60"/>
      <c r="C221" s="1"/>
    </row>
    <row r="222" spans="2:6" ht="30" customHeight="1" x14ac:dyDescent="0.25">
      <c r="B222" s="73"/>
      <c r="C222" s="130" t="s">
        <v>99</v>
      </c>
      <c r="D222" s="130"/>
      <c r="E222" s="38">
        <v>0</v>
      </c>
      <c r="F222" s="38">
        <v>0</v>
      </c>
    </row>
    <row r="223" spans="2:6" ht="30" customHeight="1" x14ac:dyDescent="0.25">
      <c r="B223" s="62"/>
      <c r="C223" s="29"/>
      <c r="D223" s="29"/>
      <c r="E223" s="105"/>
      <c r="F223" s="105"/>
    </row>
    <row r="224" spans="2:6" ht="30" customHeight="1" x14ac:dyDescent="0.25">
      <c r="B224" s="62"/>
      <c r="C224" s="29"/>
      <c r="D224" s="29"/>
      <c r="E224" s="105"/>
      <c r="F224" s="105"/>
    </row>
    <row r="225" spans="1:6" ht="30" customHeight="1" x14ac:dyDescent="0.25">
      <c r="B225" s="62"/>
      <c r="C225" s="29"/>
      <c r="D225" s="29"/>
      <c r="E225" s="105"/>
      <c r="F225" s="105"/>
    </row>
    <row r="226" spans="1:6" ht="30" customHeight="1" x14ac:dyDescent="0.25">
      <c r="B226" s="62"/>
      <c r="C226" s="29"/>
      <c r="D226" s="29"/>
      <c r="E226" s="105"/>
      <c r="F226" s="105"/>
    </row>
    <row r="227" spans="1:6" ht="30" customHeight="1" x14ac:dyDescent="0.25">
      <c r="B227" s="62"/>
      <c r="C227" s="29"/>
      <c r="D227" s="29"/>
      <c r="E227" s="105"/>
      <c r="F227" s="105"/>
    </row>
    <row r="228" spans="1:6" ht="30" customHeight="1" x14ac:dyDescent="0.25">
      <c r="B228" s="62"/>
      <c r="C228" s="29"/>
      <c r="D228" s="29"/>
      <c r="E228" s="105"/>
      <c r="F228" s="105"/>
    </row>
    <row r="229" spans="1:6" x14ac:dyDescent="0.25">
      <c r="B229" s="60"/>
      <c r="C229" s="1"/>
    </row>
    <row r="230" spans="1:6" x14ac:dyDescent="0.25">
      <c r="B230" s="60"/>
      <c r="C230" s="1"/>
    </row>
    <row r="231" spans="1:6" x14ac:dyDescent="0.25">
      <c r="B231" s="60"/>
      <c r="C231" s="1"/>
    </row>
    <row r="232" spans="1:6" ht="21.75" customHeight="1" x14ac:dyDescent="0.25">
      <c r="B232" s="129" t="s">
        <v>17</v>
      </c>
      <c r="C232" s="129"/>
      <c r="D232" s="129"/>
      <c r="E232" s="129"/>
      <c r="F232" s="129"/>
    </row>
    <row r="233" spans="1:6" x14ac:dyDescent="0.25">
      <c r="B233" s="60"/>
      <c r="C233" s="1"/>
    </row>
    <row r="234" spans="1:6" ht="12.75" customHeight="1" x14ac:dyDescent="0.25">
      <c r="B234" s="143" t="s">
        <v>82</v>
      </c>
      <c r="C234" s="143"/>
      <c r="D234" s="143"/>
      <c r="E234" s="143"/>
      <c r="F234" s="143"/>
    </row>
    <row r="235" spans="1:6" ht="15" customHeight="1" x14ac:dyDescent="0.25">
      <c r="B235" s="74"/>
      <c r="C235" s="10"/>
      <c r="D235" s="10"/>
      <c r="E235" s="24"/>
      <c r="F235" s="24"/>
    </row>
    <row r="236" spans="1:6" ht="30" customHeight="1" x14ac:dyDescent="0.25">
      <c r="B236" s="75" t="s">
        <v>18</v>
      </c>
      <c r="C236" s="144" t="s">
        <v>55</v>
      </c>
      <c r="D236" s="145"/>
      <c r="E236" s="42" t="s">
        <v>1</v>
      </c>
      <c r="F236" s="42" t="s">
        <v>89</v>
      </c>
    </row>
    <row r="237" spans="1:6" ht="31.5" customHeight="1" x14ac:dyDescent="0.25">
      <c r="B237" s="76" t="s">
        <v>0</v>
      </c>
      <c r="C237" s="149" t="s">
        <v>39</v>
      </c>
      <c r="D237" s="150"/>
      <c r="E237" s="55">
        <f>SUM(E56)</f>
        <v>40000</v>
      </c>
      <c r="F237" s="55">
        <f>SUM(F56)</f>
        <v>24750</v>
      </c>
    </row>
    <row r="238" spans="1:6" ht="15" customHeight="1" x14ac:dyDescent="0.25">
      <c r="A238" s="52"/>
      <c r="B238" s="77"/>
      <c r="C238" s="153" t="s">
        <v>83</v>
      </c>
      <c r="D238" s="154"/>
      <c r="E238" s="53">
        <f>SUM(E56)</f>
        <v>40000</v>
      </c>
      <c r="F238" s="53">
        <f>SUM(F56)</f>
        <v>24750</v>
      </c>
    </row>
    <row r="239" spans="1:6" s="54" customFormat="1" ht="35.1" customHeight="1" x14ac:dyDescent="0.25">
      <c r="B239" s="78" t="s">
        <v>2</v>
      </c>
      <c r="C239" s="149" t="s">
        <v>40</v>
      </c>
      <c r="D239" s="150"/>
      <c r="E239" s="55">
        <f>SUM(E179)</f>
        <v>2012850</v>
      </c>
      <c r="F239" s="55">
        <f>SUM(F179)</f>
        <v>865944.97</v>
      </c>
    </row>
    <row r="240" spans="1:6" ht="15" customHeight="1" x14ac:dyDescent="0.25">
      <c r="A240" s="52"/>
      <c r="B240" s="77"/>
      <c r="C240" s="127" t="s">
        <v>83</v>
      </c>
      <c r="D240" s="128"/>
      <c r="E240" s="53">
        <f>SUM(E64+E69+E74+E79+E84)</f>
        <v>313100</v>
      </c>
      <c r="F240" s="53">
        <f>SUM(F64+F69+F74+F79+F84)</f>
        <v>46366.25</v>
      </c>
    </row>
    <row r="241" spans="1:6" ht="15" customHeight="1" x14ac:dyDescent="0.25">
      <c r="A241" s="52"/>
      <c r="B241" s="77"/>
      <c r="C241" s="155" t="s">
        <v>84</v>
      </c>
      <c r="D241" s="156"/>
      <c r="E241" s="56">
        <f>SUM(E103+E109)</f>
        <v>562000</v>
      </c>
      <c r="F241" s="56">
        <f>SUM(F103+F109)</f>
        <v>101485.51999999999</v>
      </c>
    </row>
    <row r="242" spans="1:6" ht="15" customHeight="1" x14ac:dyDescent="0.25">
      <c r="A242" s="52"/>
      <c r="B242" s="77"/>
      <c r="C242" s="127" t="s">
        <v>87</v>
      </c>
      <c r="D242" s="128"/>
      <c r="E242" s="56">
        <f>SUM(E122)</f>
        <v>428000</v>
      </c>
      <c r="F242" s="56">
        <f>SUM(F122)</f>
        <v>157580.15</v>
      </c>
    </row>
    <row r="243" spans="1:6" ht="15" customHeight="1" x14ac:dyDescent="0.25">
      <c r="A243" s="52"/>
      <c r="B243" s="77"/>
      <c r="C243" s="127" t="s">
        <v>85</v>
      </c>
      <c r="D243" s="128"/>
      <c r="E243" s="56">
        <f>SUM(E133+E137+E142+E147)</f>
        <v>623750</v>
      </c>
      <c r="F243" s="56">
        <f>SUM(F133+F137+F142+F147)</f>
        <v>515504.4</v>
      </c>
    </row>
    <row r="244" spans="1:6" ht="15" customHeight="1" x14ac:dyDescent="0.25">
      <c r="A244" s="52"/>
      <c r="B244" s="77"/>
      <c r="C244" s="127" t="s">
        <v>86</v>
      </c>
      <c r="D244" s="128"/>
      <c r="E244" s="56">
        <f>SUM(E164+E169)</f>
        <v>86000</v>
      </c>
      <c r="F244" s="56">
        <f>SUM(F164+F169)</f>
        <v>45008.65</v>
      </c>
    </row>
    <row r="245" spans="1:6" s="54" customFormat="1" ht="35.1" customHeight="1" x14ac:dyDescent="0.25">
      <c r="B245" s="78" t="s">
        <v>3</v>
      </c>
      <c r="C245" s="149" t="s">
        <v>41</v>
      </c>
      <c r="D245" s="150"/>
      <c r="E245" s="55">
        <v>0</v>
      </c>
      <c r="F245" s="55">
        <v>0</v>
      </c>
    </row>
    <row r="246" spans="1:6" s="54" customFormat="1" ht="35.1" customHeight="1" x14ac:dyDescent="0.25">
      <c r="B246" s="78" t="s">
        <v>6</v>
      </c>
      <c r="C246" s="149" t="s">
        <v>42</v>
      </c>
      <c r="D246" s="150"/>
      <c r="E246" s="55">
        <f>SUM(E217)</f>
        <v>2225200</v>
      </c>
      <c r="F246" s="55">
        <f>SUM(F217)</f>
        <v>442109.64</v>
      </c>
    </row>
    <row r="247" spans="1:6" ht="15" customHeight="1" x14ac:dyDescent="0.25">
      <c r="A247" s="52"/>
      <c r="B247" s="77"/>
      <c r="C247" s="127" t="s">
        <v>83</v>
      </c>
      <c r="D247" s="128"/>
      <c r="E247" s="53">
        <f>SUM(E195+E200+E204)</f>
        <v>2225200</v>
      </c>
      <c r="F247" s="53">
        <f>SUM(F195+F200+F204)</f>
        <v>442109.64</v>
      </c>
    </row>
    <row r="248" spans="1:6" s="54" customFormat="1" ht="35.1" customHeight="1" x14ac:dyDescent="0.25">
      <c r="B248" s="78" t="s">
        <v>7</v>
      </c>
      <c r="C248" s="149" t="s">
        <v>43</v>
      </c>
      <c r="D248" s="150"/>
      <c r="E248" s="55">
        <v>0</v>
      </c>
      <c r="F248" s="55">
        <v>0</v>
      </c>
    </row>
    <row r="249" spans="1:6" ht="20.100000000000001" customHeight="1" x14ac:dyDescent="0.25">
      <c r="B249" s="140" t="s">
        <v>4</v>
      </c>
      <c r="C249" s="141"/>
      <c r="D249" s="142"/>
      <c r="E249" s="44">
        <f>SUM(E237+E239+E245+E246+E248)</f>
        <v>4278050</v>
      </c>
      <c r="F249" s="44">
        <f>SUM(F237+F239+F245+F246+F248)</f>
        <v>1332804.6099999999</v>
      </c>
    </row>
    <row r="250" spans="1:6" ht="15" customHeight="1" x14ac:dyDescent="0.25">
      <c r="B250" s="79"/>
      <c r="C250" s="2"/>
      <c r="D250" s="3"/>
      <c r="E250" s="25"/>
      <c r="F250" s="25"/>
    </row>
    <row r="251" spans="1:6" ht="22.5" customHeight="1" x14ac:dyDescent="0.25">
      <c r="B251" s="139" t="s">
        <v>67</v>
      </c>
      <c r="C251" s="139"/>
      <c r="D251" s="139"/>
      <c r="E251" s="139"/>
      <c r="F251" s="139"/>
    </row>
    <row r="252" spans="1:6" ht="9" customHeight="1" x14ac:dyDescent="0.25">
      <c r="B252" s="57"/>
      <c r="C252" s="5"/>
      <c r="D252" s="5"/>
      <c r="E252" s="26"/>
      <c r="F252" s="26"/>
    </row>
    <row r="253" spans="1:6" ht="30" customHeight="1" x14ac:dyDescent="0.25">
      <c r="B253" s="146" t="s">
        <v>19</v>
      </c>
      <c r="C253" s="147"/>
      <c r="D253" s="148"/>
      <c r="E253" s="42" t="s">
        <v>1</v>
      </c>
      <c r="F253" s="42" t="s">
        <v>89</v>
      </c>
    </row>
    <row r="254" spans="1:6" ht="20.100000000000001" customHeight="1" x14ac:dyDescent="0.25">
      <c r="B254" s="80" t="s">
        <v>0</v>
      </c>
      <c r="C254" s="127" t="s">
        <v>73</v>
      </c>
      <c r="D254" s="128"/>
      <c r="E254" s="43">
        <f>SUM(E48+E65+E104+E123+E143+E170+E196+E201+E205)</f>
        <v>405000</v>
      </c>
      <c r="F254" s="43">
        <f>SUM(F48+F65+F104+F123+F143+F170+F196+F201+F205)</f>
        <v>258908.52</v>
      </c>
    </row>
    <row r="255" spans="1:6" ht="20.100000000000001" customHeight="1" x14ac:dyDescent="0.25">
      <c r="B255" s="80" t="s">
        <v>2</v>
      </c>
      <c r="C255" s="127" t="s">
        <v>8</v>
      </c>
      <c r="D255" s="128"/>
      <c r="E255" s="43">
        <f>SUM(E66+E70+E86+E105+E124+E149+E166+E206)</f>
        <v>1037150</v>
      </c>
      <c r="F255" s="43">
        <f>SUM(F66+F70+F86+F105+F124+F149+F166+F206)</f>
        <v>55170.75</v>
      </c>
    </row>
    <row r="256" spans="1:6" ht="20.100000000000001" customHeight="1" x14ac:dyDescent="0.25">
      <c r="B256" s="80" t="s">
        <v>3</v>
      </c>
      <c r="C256" s="127" t="s">
        <v>27</v>
      </c>
      <c r="D256" s="128"/>
      <c r="E256" s="43">
        <f>SUM(E80+E85+E134+E139+E148)</f>
        <v>449900</v>
      </c>
      <c r="F256" s="43">
        <f>SUM(F80+F85+F134+F139+F148)</f>
        <v>341477.4</v>
      </c>
    </row>
    <row r="257" spans="2:6" ht="20.100000000000001" customHeight="1" x14ac:dyDescent="0.25">
      <c r="B257" s="80" t="s">
        <v>6</v>
      </c>
      <c r="C257" s="127" t="s">
        <v>10</v>
      </c>
      <c r="D257" s="128"/>
      <c r="E257" s="59">
        <f>SUM(E71+E165)</f>
        <v>76000</v>
      </c>
      <c r="F257" s="59">
        <f>SUM(F71+F165)</f>
        <v>38203.300000000003</v>
      </c>
    </row>
    <row r="258" spans="2:6" ht="20.100000000000001" customHeight="1" x14ac:dyDescent="0.25">
      <c r="B258" s="80" t="s">
        <v>7</v>
      </c>
      <c r="C258" s="127" t="s">
        <v>11</v>
      </c>
      <c r="D258" s="128"/>
      <c r="E258" s="59">
        <f>SUM(E106+E197+E207)</f>
        <v>2070000</v>
      </c>
      <c r="F258" s="59">
        <f>SUM(F106+F197+F207)</f>
        <v>422809.64</v>
      </c>
    </row>
    <row r="259" spans="2:6" ht="20.100000000000001" customHeight="1" x14ac:dyDescent="0.25">
      <c r="B259" s="80" t="s">
        <v>9</v>
      </c>
      <c r="C259" s="127" t="s">
        <v>20</v>
      </c>
      <c r="D259" s="128"/>
      <c r="E259" s="59">
        <v>0</v>
      </c>
      <c r="F259" s="59">
        <v>0</v>
      </c>
    </row>
    <row r="260" spans="2:6" ht="20.100000000000001" customHeight="1" x14ac:dyDescent="0.25">
      <c r="B260" s="80" t="s">
        <v>78</v>
      </c>
      <c r="C260" s="151" t="s">
        <v>79</v>
      </c>
      <c r="D260" s="152"/>
      <c r="E260" s="43">
        <f>SUM(E75+E110+E138)</f>
        <v>240000</v>
      </c>
      <c r="F260" s="43">
        <f>SUM(F75+F110+F138)</f>
        <v>216235</v>
      </c>
    </row>
    <row r="261" spans="2:6" ht="20.100000000000001" customHeight="1" x14ac:dyDescent="0.25">
      <c r="B261" s="140" t="s">
        <v>4</v>
      </c>
      <c r="C261" s="141"/>
      <c r="D261" s="142"/>
      <c r="E261" s="44">
        <f>SUM(E254:E260)</f>
        <v>4278050</v>
      </c>
      <c r="F261" s="44">
        <f>SUM(F254:F260)</f>
        <v>1332804.6100000001</v>
      </c>
    </row>
    <row r="263" spans="2:6" ht="40.5" customHeight="1" x14ac:dyDescent="0.25">
      <c r="B263" s="138" t="s">
        <v>127</v>
      </c>
      <c r="C263" s="138"/>
      <c r="D263" s="138"/>
      <c r="E263" s="138"/>
      <c r="F263" s="138"/>
    </row>
    <row r="264" spans="2:6" ht="9.75" customHeight="1" x14ac:dyDescent="0.25">
      <c r="B264" s="138"/>
      <c r="C264" s="138"/>
      <c r="D264" s="138"/>
      <c r="E264" s="138"/>
      <c r="F264" s="138"/>
    </row>
    <row r="265" spans="2:6" x14ac:dyDescent="0.25">
      <c r="B265" s="137" t="s">
        <v>13</v>
      </c>
      <c r="C265" s="137"/>
      <c r="D265" s="137"/>
      <c r="E265" s="137"/>
      <c r="F265" s="137"/>
    </row>
    <row r="266" spans="2:6" x14ac:dyDescent="0.25">
      <c r="B266" s="137" t="s">
        <v>14</v>
      </c>
      <c r="C266" s="137"/>
      <c r="D266" s="137"/>
      <c r="E266" s="137"/>
      <c r="F266" s="137"/>
    </row>
    <row r="267" spans="2:6" x14ac:dyDescent="0.25">
      <c r="B267" s="137" t="s">
        <v>15</v>
      </c>
      <c r="C267" s="137"/>
      <c r="D267" s="137"/>
      <c r="E267" s="137"/>
      <c r="F267" s="137"/>
    </row>
    <row r="268" spans="2:6" x14ac:dyDescent="0.25">
      <c r="B268" s="137" t="s">
        <v>16</v>
      </c>
      <c r="C268" s="137"/>
      <c r="D268" s="137"/>
      <c r="E268" s="137"/>
      <c r="F268" s="137"/>
    </row>
    <row r="269" spans="2:6" ht="8.25" customHeight="1" x14ac:dyDescent="0.25">
      <c r="B269" s="81"/>
      <c r="C269" s="40"/>
      <c r="D269" s="40"/>
      <c r="E269" s="40"/>
      <c r="F269" s="40"/>
    </row>
    <row r="270" spans="2:6" x14ac:dyDescent="0.25">
      <c r="B270" s="138" t="s">
        <v>128</v>
      </c>
      <c r="C270" s="138"/>
      <c r="D270" s="138"/>
      <c r="E270" s="138"/>
      <c r="F270" s="138"/>
    </row>
    <row r="271" spans="2:6" x14ac:dyDescent="0.25">
      <c r="B271" s="138" t="s">
        <v>129</v>
      </c>
      <c r="C271" s="138"/>
      <c r="D271" s="138"/>
      <c r="E271" s="138"/>
      <c r="F271" s="138"/>
    </row>
    <row r="272" spans="2:6" x14ac:dyDescent="0.25">
      <c r="B272" s="138" t="s">
        <v>130</v>
      </c>
      <c r="C272" s="138"/>
      <c r="D272" s="138"/>
      <c r="E272" s="138"/>
      <c r="F272" s="138"/>
    </row>
    <row r="273" spans="2:6" x14ac:dyDescent="0.25">
      <c r="B273" s="136" t="s">
        <v>65</v>
      </c>
      <c r="C273" s="136"/>
      <c r="D273" s="136"/>
      <c r="E273" s="136"/>
      <c r="F273" s="136"/>
    </row>
    <row r="274" spans="2:6" x14ac:dyDescent="0.25">
      <c r="B274" s="136" t="s">
        <v>66</v>
      </c>
      <c r="C274" s="136"/>
      <c r="D274" s="136"/>
      <c r="E274" s="136"/>
      <c r="F274" s="136"/>
    </row>
  </sheetData>
  <mergeCells count="160">
    <mergeCell ref="C133:D133"/>
    <mergeCell ref="C131:D131"/>
    <mergeCell ref="C190:F190"/>
    <mergeCell ref="C47:D47"/>
    <mergeCell ref="B48:B49"/>
    <mergeCell ref="C48:C49"/>
    <mergeCell ref="D48:D49"/>
    <mergeCell ref="C79:D79"/>
    <mergeCell ref="B80:B81"/>
    <mergeCell ref="C80:C81"/>
    <mergeCell ref="D80:D81"/>
    <mergeCell ref="E48:E49"/>
    <mergeCell ref="F48:F49"/>
    <mergeCell ref="D75:D76"/>
    <mergeCell ref="E75:E76"/>
    <mergeCell ref="F75:F76"/>
    <mergeCell ref="C103:D103"/>
    <mergeCell ref="B53:F53"/>
    <mergeCell ref="B90:F90"/>
    <mergeCell ref="B92:F92"/>
    <mergeCell ref="B94:F94"/>
    <mergeCell ref="B96:F96"/>
    <mergeCell ref="B98:F98"/>
    <mergeCell ref="B115:F115"/>
    <mergeCell ref="B117:F117"/>
    <mergeCell ref="C62:D62"/>
    <mergeCell ref="C101:D101"/>
    <mergeCell ref="B110:B111"/>
    <mergeCell ref="C110:C111"/>
    <mergeCell ref="D110:D111"/>
    <mergeCell ref="C85:C86"/>
    <mergeCell ref="C104:C106"/>
    <mergeCell ref="C109:D109"/>
    <mergeCell ref="B88:D88"/>
    <mergeCell ref="B13:F13"/>
    <mergeCell ref="B14:F14"/>
    <mergeCell ref="B15:F15"/>
    <mergeCell ref="B18:F18"/>
    <mergeCell ref="B19:F19"/>
    <mergeCell ref="B20:F20"/>
    <mergeCell ref="B21:F21"/>
    <mergeCell ref="B22:F22"/>
    <mergeCell ref="B105:B106"/>
    <mergeCell ref="C43:F43"/>
    <mergeCell ref="B59:F59"/>
    <mergeCell ref="B40:D40"/>
    <mergeCell ref="C60:F60"/>
    <mergeCell ref="B23:F23"/>
    <mergeCell ref="B24:F24"/>
    <mergeCell ref="B25:F25"/>
    <mergeCell ref="B26:F26"/>
    <mergeCell ref="B65:B66"/>
    <mergeCell ref="B27:F27"/>
    <mergeCell ref="F80:F81"/>
    <mergeCell ref="C84:D84"/>
    <mergeCell ref="B85:B86"/>
    <mergeCell ref="C64:D64"/>
    <mergeCell ref="C69:D69"/>
    <mergeCell ref="B1:F1"/>
    <mergeCell ref="B5:F5"/>
    <mergeCell ref="B6:F6"/>
    <mergeCell ref="B7:F7"/>
    <mergeCell ref="B8:F8"/>
    <mergeCell ref="B9:F9"/>
    <mergeCell ref="B10:F10"/>
    <mergeCell ref="B11:F11"/>
    <mergeCell ref="B12:F12"/>
    <mergeCell ref="B16:F16"/>
    <mergeCell ref="B75:B76"/>
    <mergeCell ref="C75:C76"/>
    <mergeCell ref="E80:E81"/>
    <mergeCell ref="B70:B71"/>
    <mergeCell ref="C70:C71"/>
    <mergeCell ref="C74:D74"/>
    <mergeCell ref="C65:C66"/>
    <mergeCell ref="B17:F17"/>
    <mergeCell ref="B29:F29"/>
    <mergeCell ref="C45:D45"/>
    <mergeCell ref="B51:D51"/>
    <mergeCell ref="B264:F264"/>
    <mergeCell ref="B251:F251"/>
    <mergeCell ref="B263:F263"/>
    <mergeCell ref="B261:D261"/>
    <mergeCell ref="B234:F234"/>
    <mergeCell ref="C236:D236"/>
    <mergeCell ref="B249:D249"/>
    <mergeCell ref="C259:D259"/>
    <mergeCell ref="C254:D254"/>
    <mergeCell ref="B253:D253"/>
    <mergeCell ref="C255:D255"/>
    <mergeCell ref="C256:D256"/>
    <mergeCell ref="C257:D257"/>
    <mergeCell ref="C258:D258"/>
    <mergeCell ref="C237:D237"/>
    <mergeCell ref="C239:D239"/>
    <mergeCell ref="C246:D246"/>
    <mergeCell ref="C248:D248"/>
    <mergeCell ref="C260:D260"/>
    <mergeCell ref="C245:D245"/>
    <mergeCell ref="C238:D238"/>
    <mergeCell ref="C240:D240"/>
    <mergeCell ref="C241:D241"/>
    <mergeCell ref="C243:D243"/>
    <mergeCell ref="B274:F274"/>
    <mergeCell ref="B265:F265"/>
    <mergeCell ref="B266:F266"/>
    <mergeCell ref="B267:F267"/>
    <mergeCell ref="B268:F268"/>
    <mergeCell ref="B270:F270"/>
    <mergeCell ref="B271:F271"/>
    <mergeCell ref="B272:F272"/>
    <mergeCell ref="B273:F273"/>
    <mergeCell ref="C244:D244"/>
    <mergeCell ref="C247:D247"/>
    <mergeCell ref="C242:D242"/>
    <mergeCell ref="B232:F232"/>
    <mergeCell ref="C222:D222"/>
    <mergeCell ref="C220:F220"/>
    <mergeCell ref="B125:F125"/>
    <mergeCell ref="B113:D113"/>
    <mergeCell ref="C143:C144"/>
    <mergeCell ref="B140:F140"/>
    <mergeCell ref="C138:C139"/>
    <mergeCell ref="C184:F184"/>
    <mergeCell ref="F143:F144"/>
    <mergeCell ref="C205:C207"/>
    <mergeCell ref="C195:D195"/>
    <mergeCell ref="C169:D169"/>
    <mergeCell ref="C186:D186"/>
    <mergeCell ref="C164:D164"/>
    <mergeCell ref="C204:D204"/>
    <mergeCell ref="C196:C197"/>
    <mergeCell ref="E143:E144"/>
    <mergeCell ref="B176:F176"/>
    <mergeCell ref="B211:F211"/>
    <mergeCell ref="B213:F213"/>
    <mergeCell ref="B215:F215"/>
    <mergeCell ref="B209:D209"/>
    <mergeCell ref="C162:D162"/>
    <mergeCell ref="E110:E111"/>
    <mergeCell ref="F110:F111"/>
    <mergeCell ref="C122:D122"/>
    <mergeCell ref="C137:D137"/>
    <mergeCell ref="B153:F153"/>
    <mergeCell ref="B155:F155"/>
    <mergeCell ref="B157:F157"/>
    <mergeCell ref="B159:F159"/>
    <mergeCell ref="B174:F174"/>
    <mergeCell ref="C165:C166"/>
    <mergeCell ref="C200:D200"/>
    <mergeCell ref="C148:C149"/>
    <mergeCell ref="C147:D147"/>
    <mergeCell ref="D143:D144"/>
    <mergeCell ref="B128:F128"/>
    <mergeCell ref="C123:C124"/>
    <mergeCell ref="C120:D120"/>
    <mergeCell ref="C193:D193"/>
    <mergeCell ref="B126:D126"/>
    <mergeCell ref="B151:D151"/>
    <mergeCell ref="B172:D172"/>
  </mergeCells>
  <pageMargins left="0.70866141732283472" right="0.31496062992125984" top="0.35433070866141736" bottom="0.35433070866141736"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Radni listovi</vt:lpstr>
      </vt:variant>
      <vt:variant>
        <vt:i4>1</vt:i4>
      </vt:variant>
    </vt:vector>
  </HeadingPairs>
  <TitlesOfParts>
    <vt:vector size="1" baseType="lpstr">
      <vt:lpstr>List1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Mato</dc:creator>
  <cp:lastModifiedBy>Marina Siprak</cp:lastModifiedBy>
  <cp:lastPrinted>2025-06-04T06:04:11Z</cp:lastPrinted>
  <dcterms:created xsi:type="dcterms:W3CDTF">2020-11-24T20:22:12Z</dcterms:created>
  <dcterms:modified xsi:type="dcterms:W3CDTF">2025-07-09T09:00:21Z</dcterms:modified>
</cp:coreProperties>
</file>